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30" yWindow="600" windowWidth="11550" windowHeight="10920" activeTab="0"/>
  </bookViews>
  <sheets>
    <sheet name="ปร.4(ก)" sheetId="1" r:id="rId1"/>
    <sheet name="ปร.4(ข)" sheetId="2" r:id="rId2"/>
    <sheet name="ปร.4(พ)" sheetId="3" r:id="rId3"/>
    <sheet name="ปร.5" sheetId="4" r:id="rId4"/>
    <sheet name="ปร.6" sheetId="5" r:id="rId5"/>
    <sheet name="(Factor F)" sheetId="6" r:id="rId6"/>
    <sheet name="Sheet1" sheetId="7" state="hidden" r:id="rId7"/>
  </sheets>
  <definedNames>
    <definedName name="_xlfn.BAHTTEXT" hidden="1">#NAME?</definedName>
    <definedName name="_xlnm.Print_Area" localSheetId="5">'(Factor F)'!$A$1:$L$35</definedName>
    <definedName name="_xlnm.Print_Titles" localSheetId="0">'ปร.4(ก)'!$30:$34</definedName>
    <definedName name="_xlnm.Print_Titles" localSheetId="1">'ปร.4(ข)'!$30:$34</definedName>
  </definedNames>
  <calcPr fullCalcOnLoad="1"/>
</workbook>
</file>

<file path=xl/sharedStrings.xml><?xml version="1.0" encoding="utf-8"?>
<sst xmlns="http://schemas.openxmlformats.org/spreadsheetml/2006/main" count="738" uniqueCount="349">
  <si>
    <t>กลุ่มออกแบบและก่อสร้าง สำนักอำนวยการ สำนักงานคณะกรรมการการศึกษาขั้นพื้นฐาน</t>
  </si>
  <si>
    <t>สถานที่ก่อสร้าง</t>
  </si>
  <si>
    <t>หน่วยงาน</t>
  </si>
  <si>
    <t>ประมาณราคาเมื่อวันที่</t>
  </si>
  <si>
    <t>ลำดับที่</t>
  </si>
  <si>
    <t>รายการ</t>
  </si>
  <si>
    <t>หมายเหตุ</t>
  </si>
  <si>
    <t>-</t>
  </si>
  <si>
    <t>เงื่อนไข</t>
  </si>
  <si>
    <t>สรุป</t>
  </si>
  <si>
    <t>ตารางเมตร</t>
  </si>
  <si>
    <t>ประมาณราคาโดย</t>
  </si>
  <si>
    <t>จังหวัด</t>
  </si>
  <si>
    <t xml:space="preserve">รวมค่าก่อสร้างเป็นเงินทั้งสิ้น   </t>
  </si>
  <si>
    <t>**</t>
  </si>
  <si>
    <t>£</t>
  </si>
  <si>
    <t>จำนวน</t>
  </si>
  <si>
    <t>แผ่น</t>
  </si>
  <si>
    <t xml:space="preserve">   เงินล่วงหน้าจ่าย...................</t>
  </si>
  <si>
    <t xml:space="preserve">   เงินประกันผลงานหัก..........</t>
  </si>
  <si>
    <t xml:space="preserve">   ดอกเบี้ยเงินกู้........................</t>
  </si>
  <si>
    <t xml:space="preserve">   ค่าภาษีมูลค่าเพิ่ม.................</t>
  </si>
  <si>
    <t>บาท / ตารางเมตร</t>
  </si>
  <si>
    <t xml:space="preserve">ปรับราคาเมื่อวันที่   </t>
  </si>
  <si>
    <t>ภาษี</t>
  </si>
  <si>
    <t>หน่วย</t>
  </si>
  <si>
    <t>ขุดดินฐานรากและถมคืน (แรงคน)</t>
  </si>
  <si>
    <t>ลบ.ม.</t>
  </si>
  <si>
    <t>ทรายหยาบรองก้นฐานราก</t>
  </si>
  <si>
    <t>คอนกรีตหยาบรองก้นฐานราก 1:3:5</t>
  </si>
  <si>
    <t>งานตอกเสาเข็ม</t>
  </si>
  <si>
    <t>ต้น</t>
  </si>
  <si>
    <t>จุด</t>
  </si>
  <si>
    <t>งานแบบหล่อคอนกรีต</t>
  </si>
  <si>
    <t>ลบ.ฟ.</t>
  </si>
  <si>
    <t xml:space="preserve">ค่าแรงไม้แบบ </t>
  </si>
  <si>
    <t>ตร.ม.</t>
  </si>
  <si>
    <t>ไม้คร่าว</t>
  </si>
  <si>
    <t>ไม้ค้ำยัน</t>
  </si>
  <si>
    <t>กก.</t>
  </si>
  <si>
    <t>งานคอนกรีตโครงสร้าง</t>
  </si>
  <si>
    <t>คอนกรีตโครงสร้าง 1:2:4</t>
  </si>
  <si>
    <t>งานเหล็กเสริมคอนกรีต</t>
  </si>
  <si>
    <t>ตัน</t>
  </si>
  <si>
    <t>ลวดผูกเหล็กโครงสร้าง (เบอร์ 18)</t>
  </si>
  <si>
    <t>งานพื้นสำเร็จรูป</t>
  </si>
  <si>
    <t>ตัว</t>
  </si>
  <si>
    <t>รวม</t>
  </si>
  <si>
    <t>เหล็กกลม  SR 24 Ø  6  มม.</t>
  </si>
  <si>
    <t>เหล็กกลม  SR 24 Ø  9  มม.</t>
  </si>
  <si>
    <t xml:space="preserve">   กลุ่มงานที่ 1</t>
  </si>
  <si>
    <t>งานดิน หิน ทราย และฐานราก</t>
  </si>
  <si>
    <t>ค่าแรงงาน</t>
  </si>
  <si>
    <t>จำนวนเงิน</t>
  </si>
  <si>
    <t>รวมค่าวัสดุ  และค่าแรงงาน</t>
  </si>
  <si>
    <t>ตะปูขนาดต่างๆ</t>
  </si>
  <si>
    <t>ขนาดหรือเนื้อที่อาคาร</t>
  </si>
  <si>
    <t>เฉลี่ยค่าประมาณราคา</t>
  </si>
  <si>
    <t xml:space="preserve">   กลุ่มงานที่ 2</t>
  </si>
  <si>
    <t xml:space="preserve">   กลุ่มงานที่ 3</t>
  </si>
  <si>
    <t>งานมุงหลังคา</t>
  </si>
  <si>
    <t>งานฝ้าเพดาน</t>
  </si>
  <si>
    <t>งานพื้น</t>
  </si>
  <si>
    <t>งานผนัง</t>
  </si>
  <si>
    <t>งานบัวเชิงผนัง</t>
  </si>
  <si>
    <t>งานฉาบปูน</t>
  </si>
  <si>
    <t>งานประตูหน้าต่างและช่องแสง/ระบายอากาศ</t>
  </si>
  <si>
    <t>งานตกแต่งผิวบันได + บันไดเหล็ก</t>
  </si>
  <si>
    <t>งานสุขภัณฑ์และอุปกรณ์ห้องน้ำ-ส้วม</t>
  </si>
  <si>
    <t>งานทาสี</t>
  </si>
  <si>
    <t>ค่าแรงมุงกระเบื้องหลังคา</t>
  </si>
  <si>
    <t>เมตร</t>
  </si>
  <si>
    <t>บัวฝ้าเพดาน 1/2"x2"</t>
  </si>
  <si>
    <t>ทาสีพลาสติกฝ้าเพดาน</t>
  </si>
  <si>
    <t>ผิวพื้นขัดมันเรียบ</t>
  </si>
  <si>
    <t>ฉาบปูนเรียบผนัง</t>
  </si>
  <si>
    <t>ฉาบปูนเรียบโครงสร้าง</t>
  </si>
  <si>
    <t>ชุด</t>
  </si>
  <si>
    <t>งานเดินท่อโสโครก</t>
  </si>
  <si>
    <t>งานเดินท่อน้ำดี</t>
  </si>
  <si>
    <t>งานระบบสุขาภิบาลภายนอกอาคาร</t>
  </si>
  <si>
    <t>งานระบบดับเพลิง</t>
  </si>
  <si>
    <t>เดินท่อส้วม</t>
  </si>
  <si>
    <t>เดินท่อก๊อกน้ำ</t>
  </si>
  <si>
    <t>งานพัดลมระบายอากาศ</t>
  </si>
  <si>
    <t>งานระบบสุขาภิบาลบริเวณ</t>
  </si>
  <si>
    <t>งานรั้ว ป้อมยาม ถนน ทางเท้า</t>
  </si>
  <si>
    <t>อื่นๆ</t>
  </si>
  <si>
    <t>เครื่องปรับอากาศแบบแยกส่วน</t>
  </si>
  <si>
    <t>ครุภัณฑ์สร้างกับที่</t>
  </si>
  <si>
    <t xml:space="preserve">หมายเหตุ   </t>
  </si>
  <si>
    <t>ราคาที่กลุ่มออกแบบและก่อสร้าง จัดทำเป็นการประมาณราคาเบื้องต้นเท่านั้น</t>
  </si>
  <si>
    <t>งานดวงโคมไฟฟ้า</t>
  </si>
  <si>
    <t>งานสวิทซ์และเต้ารับ (ปลั๊ก)</t>
  </si>
  <si>
    <t>งานแผงสวิทซ์และเซอร์กิตเบรกเกอร์</t>
  </si>
  <si>
    <t>งานระบบสายล่อฟ้า</t>
  </si>
  <si>
    <t>งานเวทีห้องประชุม</t>
  </si>
  <si>
    <t>งานเดินสายไฟฟ้า</t>
  </si>
  <si>
    <t>สวิทซ์เดี่ยว</t>
  </si>
  <si>
    <t xml:space="preserve">   ส่วนที่ 1 ค่างานต้นทุน (คำนวณในราคาทุน)</t>
  </si>
  <si>
    <t xml:space="preserve">   งานโครงสร้างวิศวกรรม</t>
  </si>
  <si>
    <t xml:space="preserve">   งานสถาปัตยกรรม</t>
  </si>
  <si>
    <t xml:space="preserve">   งานระบบสุขาภิบาล ดับเพลิง และป้องกันอัคคีภัย</t>
  </si>
  <si>
    <t xml:space="preserve">   งานระบบไฟฟ้าและสื่อสาร</t>
  </si>
  <si>
    <t xml:space="preserve">   งานระบบปรับอากาศและระบายอากาศ</t>
  </si>
  <si>
    <t xml:space="preserve">   งานระบบลิฟท์และบันไดเลื่อน</t>
  </si>
  <si>
    <t xml:space="preserve">   งานระบบเครื่องกลและระบบพิเศษอื่นๆ</t>
  </si>
  <si>
    <t xml:space="preserve">   งานครุภัณฑ์จัดจ้างหรือสั่งทำ</t>
  </si>
  <si>
    <t xml:space="preserve">   งานตกแต่งภายในอาคาร</t>
  </si>
  <si>
    <t xml:space="preserve">   งานภูมิทัศน์</t>
  </si>
  <si>
    <t xml:space="preserve">   งานผังบริเวณและงานก่อสร้างประกอบอื่นๆ</t>
  </si>
  <si>
    <t>งานโครงสร้างวิศวกรรม</t>
  </si>
  <si>
    <t>งานสถาปัตยกรรม</t>
  </si>
  <si>
    <t>งานระบบสุขาภิบาล ดับเพลิง และป้องกันอัคคีภัย</t>
  </si>
  <si>
    <t>งานระบบไฟฟ้าและสื่อสาร</t>
  </si>
  <si>
    <t>งานระบบปรับอากาศและระบายอากาศ</t>
  </si>
  <si>
    <t>งานระบบลิฟท์และบันไดเลื่อน</t>
  </si>
  <si>
    <t>งานระบบลิฟท์</t>
  </si>
  <si>
    <t>งานบันไดเลื่อน</t>
  </si>
  <si>
    <t>งานระบบเครื่องกลและระบบพิเศษอื่นๆ</t>
  </si>
  <si>
    <t>งานระบบเครื่องกล</t>
  </si>
  <si>
    <t>งานระบบอื่นๆที่เกี่ยวข้อง</t>
  </si>
  <si>
    <t>งานครุภัณฑ์จัดจ้างหรือสั่งทำ</t>
  </si>
  <si>
    <t>งานตกแต่งภายในอาคาร</t>
  </si>
  <si>
    <t>งานภูมิทัศน์</t>
  </si>
  <si>
    <t>งานผังบริเวณและงานก่อสร้างประกอบอื่นๆ</t>
  </si>
  <si>
    <t>งานค่าใช้จ่ายพิเศษตามข้อกำหนดและค่าใช้จ่ายอื่นที่จำเป็นต้องมี</t>
  </si>
  <si>
    <t xml:space="preserve">   ส่วนที่ 3 ค่าใช้จ่ายพิเศษตามข้อกำหนดฯ </t>
  </si>
  <si>
    <t>งาน</t>
  </si>
  <si>
    <t>งานเบ็ตเตล็ด - งานอื่น ๆ</t>
  </si>
  <si>
    <t>ปรับราคาโดย</t>
  </si>
  <si>
    <t>รวมงานข้อ 2.11</t>
  </si>
  <si>
    <t>รวมงานข้อ 2.10</t>
  </si>
  <si>
    <t>รวมงานข้อ 3.1</t>
  </si>
  <si>
    <t>รวมงานข้อ 3.2</t>
  </si>
  <si>
    <t>รวมงานข้อ 3.3</t>
  </si>
  <si>
    <t>รวมงานข้อ 3.4</t>
  </si>
  <si>
    <t>รวมงานข้อ 4.1</t>
  </si>
  <si>
    <t>รวมงานข้อ 4.2</t>
  </si>
  <si>
    <t>รวมงานข้อ 4.3</t>
  </si>
  <si>
    <t>รวมงานข้อ 4.4</t>
  </si>
  <si>
    <t>รวมงานข้อ 4.5</t>
  </si>
  <si>
    <t>รวมงานข้อ 5.1</t>
  </si>
  <si>
    <t>รวมงานข้อ 5.2</t>
  </si>
  <si>
    <t>รวมงานข้อ 6.1</t>
  </si>
  <si>
    <t>รวมงานข้อ 6.2</t>
  </si>
  <si>
    <t>รวมงานข้อ 7.1</t>
  </si>
  <si>
    <t>รวมงานข้อ 7.2</t>
  </si>
  <si>
    <t>รวมงานข้อ 1.1</t>
  </si>
  <si>
    <t>รวมงานข้อ 1.2</t>
  </si>
  <si>
    <t>รวมงานข้อ 1.4</t>
  </si>
  <si>
    <t>รวมงานข้อ 1.5</t>
  </si>
  <si>
    <t>รวมงานข้อ 1.6</t>
  </si>
  <si>
    <t>รวมงานข้อ 1.7</t>
  </si>
  <si>
    <t>รวมงานข้อ 2.1</t>
  </si>
  <si>
    <t>รวมงานข้อ 2.2</t>
  </si>
  <si>
    <t>รวมงานข้อ 2.3</t>
  </si>
  <si>
    <t>รวมงานข้อ 2.4</t>
  </si>
  <si>
    <t>รวมงานข้อ 2.5</t>
  </si>
  <si>
    <t>รวมงานข้อ 2.6</t>
  </si>
  <si>
    <t>ค่าวัสดุ</t>
  </si>
  <si>
    <t>สรุปราคาค่างานก่อสร้างอาคาร</t>
  </si>
  <si>
    <t>ส่วนที่ 1 ค่าก่อสร้าง</t>
  </si>
  <si>
    <t>ส่วนที่ 2 ค่าครุภัณฑ์จัดซื้อหรือสั่งซื้อ</t>
  </si>
  <si>
    <t>ค่าก่อสร้าง</t>
  </si>
  <si>
    <t xml:space="preserve">ปรับราคาเมื่อวันที่  </t>
  </si>
  <si>
    <t>หน่วย : บาท</t>
  </si>
  <si>
    <t>สรุปค่าก่อสร้าง</t>
  </si>
  <si>
    <t xml:space="preserve">ส่วนที่ 1 ค่างานต้นทุน </t>
  </si>
  <si>
    <t xml:space="preserve">  รวมค่าก่อสร้าง</t>
  </si>
  <si>
    <t>ค่างานต้นทุน</t>
  </si>
  <si>
    <t>ค่างาน</t>
  </si>
  <si>
    <t>มูลค่าเพิ่ม</t>
  </si>
  <si>
    <t>...............................................................................................</t>
  </si>
  <si>
    <t>ส่วนที่ 2 ครุภัณฑ์จัดซื้อหรือสั่งซื้อ</t>
  </si>
  <si>
    <t>สรุปค่าครุภัณฑ์จัดซื้อหรือสั่งซื้อ</t>
  </si>
  <si>
    <t xml:space="preserve">   รวมค่าครุภัณฑ์จัดซื้อหรือสั่งซื้อ</t>
  </si>
  <si>
    <t>รายการปริมาณงานและราคา</t>
  </si>
  <si>
    <t>ราคาต่อหน่วย</t>
  </si>
  <si>
    <t>รวมค่างานส่วนที่ 1 ทั้งหมด</t>
  </si>
  <si>
    <t>รวมค่างานส่วนที่ 2 ทั้งหมด</t>
  </si>
  <si>
    <t>รวมค่างานส่วนที่ 3 ทั้งหมด</t>
  </si>
  <si>
    <t xml:space="preserve">   ส่วนที่ 2 ครุภัณฑ์จัดซื้อหรือสั่งซื้อ </t>
  </si>
  <si>
    <t>Factor  F</t>
  </si>
  <si>
    <t>ยอดสุทธิ</t>
  </si>
  <si>
    <t>รวมค่างานกลุ่มที่ 1</t>
  </si>
  <si>
    <t>รวมค่างานกลุ่มที่ 2</t>
  </si>
  <si>
    <t>รวมค่างานกลุ่มที่ 3</t>
  </si>
  <si>
    <t xml:space="preserve"> -</t>
  </si>
  <si>
    <t xml:space="preserve">   สรุป ส่วนที่ 1 ค่างานต้นทุน</t>
  </si>
  <si>
    <t xml:space="preserve">   สรุป ส่วนที่ 2 ครุภัณฑ์จัดซื้อหรือสั่งซื้อ</t>
  </si>
  <si>
    <t>แบบ ปร.5(ก)</t>
  </si>
  <si>
    <t>แบบ ปร.5(ข)</t>
  </si>
  <si>
    <t xml:space="preserve">   สรุป ส่วนที่ 3 ค่าใช้จ่ายพิเศษตามข้อกำหนดฯ </t>
  </si>
  <si>
    <t>ทั้งนี้ทางโรงเรียนจะต้องแต่งตั้งคณะกรรมการกำหนดราคากลางของทางราชการ อีกครั้งหนึ่ง ตามมติคณะรัฐมนตรี ลงวันที่ 13 มีนาคม พ.ศ. 2555</t>
  </si>
  <si>
    <t>และให้บันทึกเหตุผลความจำเป็นที่ต้องมีค่าใช้จ่ายพิเศษตามข้อกำหนด ลงในแบบฟอร์มตามมาตรฐานของกรมบัญชีกลาง</t>
  </si>
  <si>
    <t>แบบ ปร.5(พ)</t>
  </si>
  <si>
    <t>สรุปรายการปริมาณงานและราคา</t>
  </si>
  <si>
    <t>ค่าใช้จ่ายรวม</t>
  </si>
  <si>
    <t>(ค่าก่อสร้าง)</t>
  </si>
  <si>
    <t>สรุปค่าใช้จ่ายพิเศษตามข้อกำหนดและค่าใช้จ่ายอื่นที่จำเป็นต้องมี</t>
  </si>
  <si>
    <t xml:space="preserve">   รวมค่าใช้จ่ายพิเศษตามข้อกำหนดและค่าใช้จ่ายอื่นที่จำเป็นต้องมี</t>
  </si>
  <si>
    <t>ส่วนที่ 3 ค่าใช้จ่ายพิเศษตามข้อกำหนดและค่าใช้จ่ายอื่นที่จำเป็นต้องมี</t>
  </si>
  <si>
    <t>ค่างาน(ทุน)</t>
  </si>
  <si>
    <t>FACTOR F</t>
  </si>
  <si>
    <t>ล้านบาท</t>
  </si>
  <si>
    <t>&lt;0.5</t>
  </si>
  <si>
    <t>สูตรคำนวณหาค่า FACTOR  F</t>
  </si>
  <si>
    <t>( C - B )</t>
  </si>
  <si>
    <t>A = ค่าวัสดุและแรงงานต้นทุน</t>
  </si>
  <si>
    <t>B = ค่างานตัวต่ำกว่าต้นทุน</t>
  </si>
  <si>
    <t>C = ค่างานตัวสูงกว่าต้นทุน</t>
  </si>
  <si>
    <t>D = Factor F ของค่างานตัวต่ำกว่าต้นทุน</t>
  </si>
  <si>
    <t>E = Factor F ของค่างานตัวสูงกว่าต้นทุน</t>
  </si>
  <si>
    <t>&gt;500</t>
  </si>
  <si>
    <t>ตารางแสดงการคำนวณหาค่า FACTOR F งานอาคาร</t>
  </si>
  <si>
    <t>..........................................................................................</t>
  </si>
  <si>
    <t>หมวดงานทั้ง 6 รายการ</t>
  </si>
  <si>
    <t>งานจัดซื้อครุภัณฑ์ลอยตัว (ทุกชนิดและประเภท)</t>
  </si>
  <si>
    <t>งานจัดซื้ออุปกรณ์ระบบโสต</t>
  </si>
  <si>
    <t>งานจัดซื้ออุปกรณ์ระบบโสตทัศน์</t>
  </si>
  <si>
    <t>งานจัดซื้ออุปกรณ์ระบบคอมพิวเตอร์</t>
  </si>
  <si>
    <t>งานจัดซื้ออุปกรณ์ระบบรักษาความปลอดภัย</t>
  </si>
  <si>
    <t>งานจัดซื้อหรือสั่งซื้ออื่นๆ</t>
  </si>
  <si>
    <t>รวมงานจัดซื้อครุภัณฑ์ลอยตัว</t>
  </si>
  <si>
    <t>รวมงานจัดซื้ออุปกรณ์ระบบโสต</t>
  </si>
  <si>
    <t>รวมงานจัดซื้ออุปกรณ์ระบบโสตทัศน์</t>
  </si>
  <si>
    <t>รวมงานจัดซื้ออุปกรณ์ระบบคอมพิวเตอร์</t>
  </si>
  <si>
    <t>รวมงานจัดซื้ออุปกรณ์ระบบรักษาความปลอดภัย</t>
  </si>
  <si>
    <t>รวมงานจัดซื้อหรือสั่งซื้ออื่นๆ</t>
  </si>
  <si>
    <r>
      <t xml:space="preserve">สูตรการหาค่า Factor F = D - </t>
    </r>
  </si>
  <si>
    <t>}</t>
  </si>
  <si>
    <t>{</t>
  </si>
  <si>
    <t>บาท</t>
  </si>
  <si>
    <t>1. กรณีค่างานอยู่ระหว่างช่วงของค่างานต้นทุนที่กำหนด ให้เทียบอัตราส่วนเพื่อหาค่า Factor F</t>
  </si>
  <si>
    <r>
      <t>[</t>
    </r>
    <r>
      <rPr>
        <sz val="16"/>
        <color indexed="8"/>
        <rFont val="TH SarabunPSK"/>
        <family val="2"/>
      </rPr>
      <t>( D - E ) x ( A - B )</t>
    </r>
    <r>
      <rPr>
        <sz val="22"/>
        <color indexed="8"/>
        <rFont val="TH SarabunPSK"/>
        <family val="2"/>
      </rPr>
      <t>]</t>
    </r>
  </si>
  <si>
    <t>2. ถ้าเป็นงานเงินกู้ให้ใช้ Factor F ในช่อง " รวมในรูป Factor "</t>
  </si>
  <si>
    <t>a =</t>
  </si>
  <si>
    <t xml:space="preserve"> </t>
  </si>
  <si>
    <t>b =</t>
  </si>
  <si>
    <t xml:space="preserve">c = </t>
  </si>
  <si>
    <t xml:space="preserve">d = </t>
  </si>
  <si>
    <t xml:space="preserve">e = </t>
  </si>
  <si>
    <t>เมื่อ</t>
  </si>
  <si>
    <t xml:space="preserve"> =</t>
  </si>
  <si>
    <t>แทนค่า</t>
  </si>
  <si>
    <t>(</t>
  </si>
  <si>
    <t>)</t>
  </si>
  <si>
    <t>)   X   (</t>
  </si>
  <si>
    <t>สรุปค่าต้นทุนงาน</t>
  </si>
  <si>
    <t>ค่า FACTOR F เท่ากับ</t>
  </si>
  <si>
    <t xml:space="preserve"> -  (</t>
  </si>
  <si>
    <t>เหตุผลและความจำเป็นที่ต้องมีค่าใช้จ่ายพิเศษตามข้อกำหนดฯรายการนี้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</si>
  <si>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…………………………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</si>
  <si>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…………………………………...…………………</t>
  </si>
  <si>
    <t>งานก่อสร้าง</t>
  </si>
  <si>
    <t>แบบ ปร.4 ที่แนบ</t>
  </si>
  <si>
    <t>รวมค่างานโครงสร้างวิศวกรรมทั้งหมด</t>
  </si>
  <si>
    <t>รวมค่างานสถาปัตยกรรมทั้งหมด</t>
  </si>
  <si>
    <t>รวมค่างานระบบสุขาภิบาล ดับเพลิง และป้องกันอัคคีภัยทั้งหมด</t>
  </si>
  <si>
    <t>รวมค่างานระบบไฟฟ้าและสื่อสารทั้งหมด</t>
  </si>
  <si>
    <t>รวมค่างานระบบปรับอากาศและระบายอากาศทั้งหมด</t>
  </si>
  <si>
    <t>รวมค่างานระบบลิฟท์และบันไดเลื่อนทั้งหมด</t>
  </si>
  <si>
    <t>รวมค่างานระบบเครื่องกลและระบบพิเศษอื่นๆทั้งหมด</t>
  </si>
  <si>
    <t>รวมค่างานครุภัณฑ์จัดจ้างหรือสั่งทำทั้งหมด</t>
  </si>
  <si>
    <t>รวมค่างานตกแต่งภายในอาคารทั้งหมด</t>
  </si>
  <si>
    <t>รวมค่างานภูมิทัศน์ทั้งหมด</t>
  </si>
  <si>
    <t>รวมค่างานผังบริเวณและงานก่อสร้างประกอบอื่นๆทั้งหมด</t>
  </si>
  <si>
    <t>รวมงานข้อ 2.9</t>
  </si>
  <si>
    <t>รวมงานข้อ 2.8</t>
  </si>
  <si>
    <t>รวมงานข้อ 1.3</t>
  </si>
  <si>
    <t>รวมงานข้อ 2.7</t>
  </si>
  <si>
    <t>ดินถมอัดแน่น</t>
  </si>
  <si>
    <t>เสาเข็มคอนกรีตหกเหลี่ยมกลวง ขนาด 0.15 x 5.00 ม.</t>
  </si>
  <si>
    <t>ไม้แบบทั่วไป อาคาร 2 ชั้น</t>
  </si>
  <si>
    <t>เหล็กกลม  SR 24 Ø  12  มม.</t>
  </si>
  <si>
    <t>งานโครงหลังคาไม้เนื้อแข็ง</t>
  </si>
  <si>
    <t>อะเสไม้เนื้อแข็ง ขนาด  1  1/2" x  6"</t>
  </si>
  <si>
    <t>จันทันไม้เนื้อแข็ง ขนาด  1  1/2" x 6"</t>
  </si>
  <si>
    <t>แปไม้เนื้อแข็ง ขนาด  1  1/2" x 3"</t>
  </si>
  <si>
    <t>น๊อตเหล็ก</t>
  </si>
  <si>
    <t>ทาน้ำยากันปลวก</t>
  </si>
  <si>
    <t>ค่าติดตั้งโครงหลังคาไม้</t>
  </si>
  <si>
    <t>กระเบื้องลอนคู่ ขนาด 0.50 x 1.20 เมตร หนา 5 มม.</t>
  </si>
  <si>
    <t>ครอบกระเบื้องลอนคู่</t>
  </si>
  <si>
    <t>อุปกรณ์ยึดกระเบื้อง</t>
  </si>
  <si>
    <t>เชิงชายไม้เนื้อแข็ง 1"x8"</t>
  </si>
  <si>
    <t>ปิดลอนกระเบื้อง 3/4" x 6"</t>
  </si>
  <si>
    <t>ฝ้าเพดานกระเบื้องแผ่นเรียบ 4 มม. คร่าวไม้เนื้อแข็ง</t>
  </si>
  <si>
    <t>ทาสีน้ำมันบัวฝ้าเพดาน</t>
  </si>
  <si>
    <t xml:space="preserve">พื้นไม้เนื้อแข็ง </t>
  </si>
  <si>
    <t>พื้นปูโมเสค</t>
  </si>
  <si>
    <t>ผนังก่อคอนกรีตบล๊อก หนา 7 ซม.</t>
  </si>
  <si>
    <t>ผนังก่อคอนกรีตบล๊อกกันฝน</t>
  </si>
  <si>
    <t>เอ็น ค.ส.ล.</t>
  </si>
  <si>
    <t>ผนังบุกระเบื้องเคลือบ</t>
  </si>
  <si>
    <t>ผนัง ฝ.1 - ฝ.2</t>
  </si>
  <si>
    <t>ประตู ป.1</t>
  </si>
  <si>
    <t>ประตู ป.1 + น.1</t>
  </si>
  <si>
    <t>ประตู ป.1 + น.1 + ช่องแสง</t>
  </si>
  <si>
    <t>ประตู ป.2</t>
  </si>
  <si>
    <t>เกล็ดกระจก + หน้าต่าง</t>
  </si>
  <si>
    <t>เกล็ดปรับมุขช่องแสง</t>
  </si>
  <si>
    <t>ช่องแสง</t>
  </si>
  <si>
    <t>มุ้งลวดประตู</t>
  </si>
  <si>
    <t>มุ้งลวดหน้าต่าง</t>
  </si>
  <si>
    <t>หน้าต่าง น. + ช่องแสง</t>
  </si>
  <si>
    <t>หน้าต่าง น. 2</t>
  </si>
  <si>
    <t>แม่บันไดไม้เนื้อแข็ง ขนาด 2" x 6"</t>
  </si>
  <si>
    <t>ลูกตั้งบันไดไม้เนื้อแข็ง ขนาด 1  1/2" x 8"</t>
  </si>
  <si>
    <t>ลูกนอนบันไดไม้เนื้อแข็ง ขนาด 1  1/2" x 10"</t>
  </si>
  <si>
    <t>เสาไม้เนื้อแข็ง ขนาด 3"x3"</t>
  </si>
  <si>
    <t>ลูกกรงไม้เนื้อแข็ง ขนาด 1  1/2" x 1  1/2"</t>
  </si>
  <si>
    <t>ราวบันไดไม้เนื้อแข็ง ขนาด 2" x 4"</t>
  </si>
  <si>
    <t>ค่าแรงติดตั้งบันได</t>
  </si>
  <si>
    <t xml:space="preserve">ก๊อกน้ำ </t>
  </si>
  <si>
    <t>ทาสีแชลแลค</t>
  </si>
  <si>
    <t xml:space="preserve">บ่อเกรอะ-บ่อซึม </t>
  </si>
  <si>
    <t>ปลั๊กไฟฟ้า (มีสายดิน)</t>
  </si>
  <si>
    <t>เดินสายไฟ ดวงโคม</t>
  </si>
  <si>
    <t>เดินสายไฟ สวิทซ์</t>
  </si>
  <si>
    <t>เดินสายไฟฟ้า ปลั๊ก</t>
  </si>
  <si>
    <t>แบบ สปช. 301/26 (ปี 2539)</t>
  </si>
  <si>
    <t>เงินล่วงหน้าจ่าย ( ร้อยละ )</t>
  </si>
  <si>
    <t>ค่าประกันผลงาน หัก  (ร้อยละ)</t>
  </si>
  <si>
    <t>ดอกเบี้ยเงินกู้ (ร้อยละ)</t>
  </si>
  <si>
    <t>ค่าภาษีมูลค่าเพิ่ม ( VAT )  (ร้อยละ)</t>
  </si>
  <si>
    <t xml:space="preserve">ค่าใช้จ่ายสำหรับอุปกรณ์เครื่องจักรกลพิเศษในการก่อสร้าง เช่น TOWER CRANE เครื่องส่งคอนกรีตขณะเท </t>
  </si>
  <si>
    <t>ค่าใช้จ่ายที่เกิดขึ้นจากการกำหนดให้ใช้นั่งร้านพิเศษเพื่อความปลอดภัยต่อคนงานก่อสร้าง</t>
  </si>
  <si>
    <t>ค่าใช้จ่ายในการทำ Bench Mark สำหรับตรวจเช็คระดับมาตรฐาน</t>
  </si>
  <si>
    <t>ค่าใช้จ่ายในการจัดทำระบบป้องกันฝุ่นตามข้อบังคับตามกฏหมายและระเบียบที่เกี่ยวข้อง</t>
  </si>
  <si>
    <t>ค่าใช้จ่ายในการทำระบบป้องกันดินพัง</t>
  </si>
  <si>
    <t>ค่าใช้จ่ายในกรณีไม่อนุญาตให้คนงานพักในบริเวณก่อสร้าง(ค่าพาหนะไป-กลับที่พัก)</t>
  </si>
  <si>
    <t>ค่าใช้จ่ายในการทดสอบการทรุดตัวของอาคารขณะก่อสร้างเป็นระยะๆ</t>
  </si>
  <si>
    <t>ค่าใช้จ่ายที่เกี่ยวข้องกับกรรมวิธีป้องกันชีวิตและทรัพย์สินของบุคคลที่ 3</t>
  </si>
  <si>
    <t>ค่าใช้จ่ายในการทำอาคารบางส่วนให้แล้วเสร็จเพื่อเข้าไปใช้สอยก่อนเสร็จทั้งโครงการ</t>
  </si>
  <si>
    <t>ค่าขนส่งวัสดุและหรืออุปกรณ์ก่อสร้างในกรณีที่จำเป็นต้องคำนวณค่าขนส่ง</t>
  </si>
  <si>
    <t>แบบ ปร.4 (ก) ปร.5 (ก) ปร.6 และ Factor F ทั้งหมด</t>
  </si>
  <si>
    <t>แบบ ปร.4 (ก) ที่แนบ</t>
  </si>
  <si>
    <r>
      <t>ลงชื่อ</t>
    </r>
    <r>
      <rPr>
        <sz val="8"/>
        <color indexed="8"/>
        <rFont val="TH SarabunPSK"/>
        <family val="2"/>
      </rPr>
      <t>.............................................................................................</t>
    </r>
    <r>
      <rPr>
        <sz val="14"/>
        <color indexed="8"/>
        <rFont val="TH SarabunPSK"/>
        <family val="2"/>
      </rPr>
      <t xml:space="preserve">ผู้ปรับราคา   </t>
    </r>
  </si>
  <si>
    <t>โรงเรียนขามแก่นนคร</t>
  </si>
  <si>
    <t>ขอนแก่น</t>
  </si>
  <si>
    <t>ชักโครก (ขาว)</t>
  </si>
  <si>
    <t>ทาสีน้ำพลาสติกอิมัลชั่น (สีกึ่งเงา)</t>
  </si>
  <si>
    <t xml:space="preserve">โคมไฟฟ้า (LED) 1x36 W. </t>
  </si>
  <si>
    <t>โคมไฟฟ้า (LED) 1x18 W.</t>
  </si>
  <si>
    <t>ผู้ประเมินราคา</t>
  </si>
  <si>
    <t>บริษัท/ห้างร้าน</t>
  </si>
  <si>
    <t>(                                                     )</t>
  </si>
</sst>
</file>

<file path=xl/styles.xml><?xml version="1.0" encoding="utf-8"?>
<styleSheet xmlns="http://schemas.openxmlformats.org/spreadsheetml/2006/main">
  <numFmts count="5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000"/>
    <numFmt numFmtId="204" formatCode="[$-41E]d\ mmmm\ yyyy"/>
    <numFmt numFmtId="205" formatCode="[$-107041E]d\ mmmm\ yyyy;@"/>
    <numFmt numFmtId="206" formatCode="[$-F800]dddd\,\ mmmm\ dd\,\ yyyy"/>
    <numFmt numFmtId="207" formatCode="[$-1070000]d/mm/yyyy;@"/>
    <numFmt numFmtId="208" formatCode="_-* #,##0.0_-;\-* #,##0.0_-;_-* &quot;-&quot;??_-;_-@_-"/>
    <numFmt numFmtId="209" formatCode="_-* #,##0_-;\-* #,##0_-;_-* &quot;-&quot;??_-;_-@_-"/>
    <numFmt numFmtId="210" formatCode="[$-101041E]d\ mmmm\ yyyy;@"/>
    <numFmt numFmtId="211" formatCode="mmm\-yyyy"/>
    <numFmt numFmtId="212" formatCode="_-* #,##0.000_-;\-* #,##0.000_-;_-* &quot;-&quot;??_-;_-@_-"/>
    <numFmt numFmtId="213" formatCode="_-* #,##0.0000_-;\-* #,##0.0000_-;_-* &quot;-&quot;??_-;_-@_-"/>
    <numFmt numFmtId="214" formatCode="_(* #,##0_);_(* \(#,##0\);_(* &quot;-&quot;??_);_(@_)"/>
    <numFmt numFmtId="215" formatCode="0.0"/>
    <numFmt numFmtId="216" formatCode="_-* #,##0.00000_-;\-* #,##0.00000_-;_-* &quot;-&quot;??_-;_-@_-"/>
    <numFmt numFmtId="217" formatCode="_-* #,##0.000000_-;\-* #,##0.000000_-;_-* &quot;-&quot;??_-;_-@_-"/>
    <numFmt numFmtId="218" formatCode="_-* #,##0.0000000_-;\-* #,##0.0000000_-;_-* &quot;-&quot;??_-;_-@_-"/>
    <numFmt numFmtId="219" formatCode="_-* #,##0.00000000_-;\-* #,##0.00000000_-;_-* &quot;-&quot;??_-;_-@_-"/>
    <numFmt numFmtId="220" formatCode="_-* #,##0.000000000_-;\-* #,##0.000000000_-;_-* &quot;-&quot;??_-;_-@_-"/>
    <numFmt numFmtId="221" formatCode="_-* #,##0.0000000000_-;\-* #,##0.0000000000_-;_-* &quot;-&quot;??_-;_-@_-"/>
    <numFmt numFmtId="222" formatCode="_-* #,##0.0_-;\-* #,##0.0_-;_-* &quot;-&quot;?_-;_-@_-"/>
    <numFmt numFmtId="223" formatCode="[$-409]dddd\,\ mmmm\ dd\,\ yyyy"/>
    <numFmt numFmtId="224" formatCode="[$-409]d\-mmm\-yyyy;@"/>
    <numFmt numFmtId="225" formatCode="_(* #,##0.0000_);_(* \(#,##0.0000\);_(* &quot;-&quot;??_);_(@_)"/>
    <numFmt numFmtId="226" formatCode="_(* #,##0.000000_);_(* \(#,##0.000000\);_(* &quot;-&quot;??_);_(@_)"/>
    <numFmt numFmtId="227" formatCode="&quot;ใช่&quot;;&quot;ใช่&quot;;&quot;ไม่ใช่&quot;"/>
    <numFmt numFmtId="228" formatCode="&quot;จริง&quot;;&quot;จริง&quot;;&quot;เท็จ&quot;"/>
    <numFmt numFmtId="229" formatCode="&quot;เปิด&quot;;&quot;เปิด&quot;;&quot;ปิด&quot;"/>
    <numFmt numFmtId="230" formatCode="[$€-2]\ #,##0.00_);[Red]\([$€-2]\ #,##0.00\)"/>
    <numFmt numFmtId="231" formatCode="0.000"/>
    <numFmt numFmtId="232" formatCode="_-* #,##0.00000000000_-;\-* #,##0.00000000000_-;_-* &quot;-&quot;??_-;_-@_-"/>
  </numFmts>
  <fonts count="72">
    <font>
      <sz val="10"/>
      <name val="Arial"/>
      <family val="0"/>
    </font>
    <font>
      <sz val="16"/>
      <name val="TH SarabunPSK"/>
      <family val="2"/>
    </font>
    <font>
      <sz val="8"/>
      <name val="Arial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8"/>
      <name val="Wingdings 2"/>
      <family val="1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4"/>
      <name val="Cordia New"/>
      <family val="2"/>
    </font>
    <font>
      <sz val="8"/>
      <name val="TH SarabunPSK"/>
      <family val="2"/>
    </font>
    <font>
      <sz val="13"/>
      <name val="TH SarabunPSK"/>
      <family val="2"/>
    </font>
    <font>
      <u val="single"/>
      <sz val="14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5"/>
      <name val="TH SarabunPSK"/>
      <family val="2"/>
    </font>
    <font>
      <b/>
      <sz val="17"/>
      <name val="TH SarabunPSK"/>
      <family val="2"/>
    </font>
    <font>
      <b/>
      <sz val="16"/>
      <color indexed="8"/>
      <name val="Symbol"/>
      <family val="1"/>
    </font>
    <font>
      <sz val="22"/>
      <color indexed="8"/>
      <name val="TH SarabunPSK"/>
      <family val="2"/>
    </font>
    <font>
      <sz val="36"/>
      <color indexed="8"/>
      <name val="Symbol"/>
      <family val="1"/>
    </font>
    <font>
      <sz val="36"/>
      <color indexed="8"/>
      <name val="TH SarabunPSK"/>
      <family val="2"/>
    </font>
    <font>
      <u val="single"/>
      <sz val="10"/>
      <color indexed="12"/>
      <name val="Arial"/>
      <family val="2"/>
    </font>
    <font>
      <sz val="11"/>
      <color indexed="63"/>
      <name val="Arial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11"/>
      <color indexed="8"/>
      <name val="TH SarabunPSK"/>
      <family val="2"/>
    </font>
    <font>
      <b/>
      <sz val="14"/>
      <color indexed="8"/>
      <name val="TH SarabunPSK"/>
      <family val="2"/>
    </font>
    <font>
      <sz val="8"/>
      <color indexed="8"/>
      <name val="TH SarabunPSK"/>
      <family val="2"/>
    </font>
    <font>
      <b/>
      <sz val="16"/>
      <color indexed="10"/>
      <name val="TH SarabunPSK"/>
      <family val="2"/>
    </font>
    <font>
      <b/>
      <sz val="16"/>
      <color indexed="63"/>
      <name val="TH SarabunPSK"/>
      <family val="2"/>
    </font>
    <font>
      <b/>
      <sz val="16"/>
      <color indexed="14"/>
      <name val="TH SarabunPSK"/>
      <family val="2"/>
    </font>
    <font>
      <sz val="16"/>
      <color indexed="10"/>
      <name val="TH SarabunPSK"/>
      <family val="2"/>
    </font>
    <font>
      <sz val="16"/>
      <color indexed="30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18" fillId="3" borderId="0" applyNumberFormat="0" applyBorder="0" applyAlignment="0" applyProtection="0"/>
    <xf numFmtId="0" fontId="19" fillId="38" borderId="1" applyNumberFormat="0" applyAlignment="0" applyProtection="0"/>
    <xf numFmtId="0" fontId="20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40" borderId="0" applyNumberFormat="0" applyBorder="0" applyAlignment="0" applyProtection="0"/>
    <xf numFmtId="0" fontId="0" fillId="0" borderId="0">
      <alignment/>
      <protection/>
    </xf>
    <xf numFmtId="0" fontId="0" fillId="41" borderId="7" applyNumberFormat="0" applyFont="0" applyAlignment="0" applyProtection="0"/>
    <xf numFmtId="0" fontId="29" fillId="38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57" fillId="42" borderId="10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43" borderId="11" applyNumberFormat="0" applyAlignment="0" applyProtection="0"/>
    <xf numFmtId="0" fontId="62" fillId="0" borderId="12" applyNumberFormat="0" applyFill="0" applyAlignment="0" applyProtection="0"/>
    <xf numFmtId="0" fontId="63" fillId="44" borderId="0" applyNumberFormat="0" applyBorder="0" applyAlignment="0" applyProtection="0"/>
    <xf numFmtId="0" fontId="16" fillId="0" borderId="0">
      <alignment/>
      <protection/>
    </xf>
    <xf numFmtId="0" fontId="11" fillId="0" borderId="0">
      <alignment/>
      <protection/>
    </xf>
    <xf numFmtId="0" fontId="64" fillId="45" borderId="10" applyNumberFormat="0" applyAlignment="0" applyProtection="0"/>
    <xf numFmtId="0" fontId="65" fillId="46" borderId="0" applyNumberFormat="0" applyBorder="0" applyAlignment="0" applyProtection="0"/>
    <xf numFmtId="0" fontId="66" fillId="0" borderId="13" applyNumberFormat="0" applyFill="0" applyAlignment="0" applyProtection="0"/>
    <xf numFmtId="0" fontId="67" fillId="47" borderId="0" applyNumberFormat="0" applyBorder="0" applyAlignment="0" applyProtection="0"/>
    <xf numFmtId="0" fontId="56" fillId="48" borderId="0" applyNumberFormat="0" applyBorder="0" applyAlignment="0" applyProtection="0"/>
    <xf numFmtId="0" fontId="56" fillId="49" borderId="0" applyNumberFormat="0" applyBorder="0" applyAlignment="0" applyProtection="0"/>
    <xf numFmtId="0" fontId="56" fillId="50" borderId="0" applyNumberFormat="0" applyBorder="0" applyAlignment="0" applyProtection="0"/>
    <xf numFmtId="0" fontId="56" fillId="51" borderId="0" applyNumberFormat="0" applyBorder="0" applyAlignment="0" applyProtection="0"/>
    <xf numFmtId="0" fontId="56" fillId="52" borderId="0" applyNumberFormat="0" applyBorder="0" applyAlignment="0" applyProtection="0"/>
    <xf numFmtId="0" fontId="56" fillId="53" borderId="0" applyNumberFormat="0" applyBorder="0" applyAlignment="0" applyProtection="0"/>
    <xf numFmtId="0" fontId="68" fillId="42" borderId="14" applyNumberFormat="0" applyAlignment="0" applyProtection="0"/>
    <xf numFmtId="0" fontId="0" fillId="54" borderId="15" applyNumberFormat="0" applyFont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1" fillId="0" borderId="18" applyNumberFormat="0" applyFill="0" applyAlignment="0" applyProtection="0"/>
    <xf numFmtId="0" fontId="71" fillId="0" borderId="0" applyNumberFormat="0" applyFill="0" applyBorder="0" applyAlignment="0" applyProtection="0"/>
  </cellStyleXfs>
  <cellXfs count="574">
    <xf numFmtId="0" fontId="0" fillId="0" borderId="0" xfId="0" applyAlignment="1">
      <alignment/>
    </xf>
    <xf numFmtId="0" fontId="1" fillId="0" borderId="0" xfId="0" applyFont="1" applyAlignment="1">
      <alignment/>
    </xf>
    <xf numFmtId="209" fontId="3" fillId="0" borderId="19" xfId="60" applyNumberFormat="1" applyFont="1" applyBorder="1" applyAlignment="1">
      <alignment horizontal="center" vertical="center" wrapText="1"/>
    </xf>
    <xf numFmtId="209" fontId="3" fillId="0" borderId="20" xfId="60" applyNumberFormat="1" applyFont="1" applyBorder="1" applyAlignment="1">
      <alignment horizontal="center" vertical="center" wrapText="1"/>
    </xf>
    <xf numFmtId="209" fontId="1" fillId="0" borderId="0" xfId="60" applyNumberFormat="1" applyFont="1" applyAlignment="1">
      <alignment/>
    </xf>
    <xf numFmtId="209" fontId="1" fillId="0" borderId="0" xfId="60" applyNumberFormat="1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209" fontId="7" fillId="0" borderId="0" xfId="6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209" fontId="7" fillId="0" borderId="0" xfId="60" applyNumberFormat="1" applyFont="1" applyBorder="1" applyAlignment="1">
      <alignment/>
    </xf>
    <xf numFmtId="9" fontId="3" fillId="0" borderId="20" xfId="0" applyNumberFormat="1" applyFont="1" applyBorder="1" applyAlignment="1">
      <alignment horizontal="center" vertical="center"/>
    </xf>
    <xf numFmtId="0" fontId="7" fillId="0" borderId="22" xfId="0" applyFont="1" applyBorder="1" applyAlignment="1" applyProtection="1">
      <alignment horizontal="center"/>
      <protection locked="0"/>
    </xf>
    <xf numFmtId="215" fontId="7" fillId="0" borderId="22" xfId="0" applyNumberFormat="1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209" fontId="7" fillId="0" borderId="23" xfId="6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209" fontId="7" fillId="0" borderId="23" xfId="60" applyNumberFormat="1" applyFont="1" applyBorder="1" applyAlignment="1" applyProtection="1">
      <alignment/>
      <protection locked="0"/>
    </xf>
    <xf numFmtId="0" fontId="7" fillId="0" borderId="23" xfId="0" applyFont="1" applyBorder="1" applyAlignment="1" applyProtection="1">
      <alignment/>
      <protection locked="0"/>
    </xf>
    <xf numFmtId="209" fontId="7" fillId="0" borderId="23" xfId="60" applyNumberFormat="1" applyFont="1" applyBorder="1" applyAlignment="1" applyProtection="1">
      <alignment horizontal="center"/>
      <protection locked="0"/>
    </xf>
    <xf numFmtId="194" fontId="7" fillId="0" borderId="23" xfId="60" applyNumberFormat="1" applyFont="1" applyBorder="1" applyAlignment="1" applyProtection="1">
      <alignment/>
      <protection locked="0"/>
    </xf>
    <xf numFmtId="208" fontId="6" fillId="0" borderId="22" xfId="60" applyNumberFormat="1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right"/>
      <protection locked="0"/>
    </xf>
    <xf numFmtId="0" fontId="7" fillId="0" borderId="23" xfId="0" applyFont="1" applyBorder="1" applyAlignment="1" applyProtection="1">
      <alignment horizontal="center"/>
      <protection locked="0"/>
    </xf>
    <xf numFmtId="194" fontId="7" fillId="0" borderId="25" xfId="60" applyNumberFormat="1" applyFont="1" applyBorder="1" applyAlignment="1" applyProtection="1">
      <alignment/>
      <protection locked="0"/>
    </xf>
    <xf numFmtId="215" fontId="6" fillId="0" borderId="22" xfId="0" applyNumberFormat="1" applyFont="1" applyBorder="1" applyAlignment="1" applyProtection="1">
      <alignment horizontal="center"/>
      <protection locked="0"/>
    </xf>
    <xf numFmtId="209" fontId="7" fillId="0" borderId="23" xfId="60" applyNumberFormat="1" applyFont="1" applyBorder="1" applyAlignment="1" applyProtection="1">
      <alignment horizontal="left"/>
      <protection locked="0"/>
    </xf>
    <xf numFmtId="0" fontId="7" fillId="0" borderId="23" xfId="0" applyFont="1" applyBorder="1" applyAlignment="1" applyProtection="1">
      <alignment horizontal="left"/>
      <protection locked="0"/>
    </xf>
    <xf numFmtId="209" fontId="3" fillId="0" borderId="24" xfId="60" applyNumberFormat="1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6" xfId="0" applyFont="1" applyBorder="1" applyAlignment="1">
      <alignment/>
    </xf>
    <xf numFmtId="0" fontId="1" fillId="0" borderId="23" xfId="0" applyFont="1" applyBorder="1" applyAlignment="1">
      <alignment/>
    </xf>
    <xf numFmtId="209" fontId="1" fillId="0" borderId="23" xfId="6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3" xfId="0" applyFont="1" applyBorder="1" applyAlignment="1">
      <alignment/>
    </xf>
    <xf numFmtId="209" fontId="7" fillId="0" borderId="23" xfId="6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7" xfId="0" applyFont="1" applyBorder="1" applyAlignment="1">
      <alignment horizontal="right"/>
    </xf>
    <xf numFmtId="0" fontId="6" fillId="0" borderId="2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209" fontId="7" fillId="0" borderId="29" xfId="6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209" fontId="7" fillId="0" borderId="22" xfId="60" applyNumberFormat="1" applyFont="1" applyBorder="1" applyAlignment="1" applyProtection="1">
      <alignment horizontal="right"/>
      <protection locked="0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/>
      <protection locked="0"/>
    </xf>
    <xf numFmtId="0" fontId="1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6" fillId="0" borderId="22" xfId="0" applyNumberFormat="1" applyFont="1" applyBorder="1" applyAlignment="1" applyProtection="1">
      <alignment horizontal="center"/>
      <protection locked="0"/>
    </xf>
    <xf numFmtId="209" fontId="6" fillId="0" borderId="22" xfId="0" applyNumberFormat="1" applyFont="1" applyBorder="1" applyAlignment="1" applyProtection="1">
      <alignment horizontal="right"/>
      <protection locked="0"/>
    </xf>
    <xf numFmtId="0" fontId="7" fillId="0" borderId="23" xfId="94" applyFont="1" applyBorder="1" applyAlignment="1" applyProtection="1">
      <alignment horizontal="center"/>
      <protection locked="0"/>
    </xf>
    <xf numFmtId="0" fontId="7" fillId="0" borderId="24" xfId="94" applyFont="1" applyBorder="1" applyAlignment="1" applyProtection="1">
      <alignment horizontal="center"/>
      <protection locked="0"/>
    </xf>
    <xf numFmtId="1" fontId="7" fillId="0" borderId="23" xfId="94" applyNumberFormat="1" applyFont="1" applyBorder="1" applyAlignment="1" applyProtection="1">
      <alignment horizontal="center"/>
      <protection locked="0"/>
    </xf>
    <xf numFmtId="208" fontId="6" fillId="0" borderId="22" xfId="60" applyNumberFormat="1" applyFont="1" applyBorder="1" applyAlignment="1" applyProtection="1">
      <alignment horizontal="right"/>
      <protection locked="0"/>
    </xf>
    <xf numFmtId="208" fontId="7" fillId="0" borderId="22" xfId="60" applyNumberFormat="1" applyFont="1" applyBorder="1" applyAlignment="1" applyProtection="1">
      <alignment horizontal="right"/>
      <protection locked="0"/>
    </xf>
    <xf numFmtId="208" fontId="7" fillId="0" borderId="22" xfId="60" applyNumberFormat="1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6" fillId="0" borderId="25" xfId="0" applyFont="1" applyBorder="1" applyAlignment="1" applyProtection="1">
      <alignment horizontal="left"/>
      <protection locked="0"/>
    </xf>
    <xf numFmtId="0" fontId="6" fillId="0" borderId="0" xfId="94" applyFont="1" applyBorder="1">
      <alignment/>
      <protection/>
    </xf>
    <xf numFmtId="214" fontId="6" fillId="0" borderId="0" xfId="60" applyNumberFormat="1" applyFont="1" applyBorder="1" applyAlignment="1" applyProtection="1">
      <alignment/>
      <protection locked="0"/>
    </xf>
    <xf numFmtId="49" fontId="6" fillId="0" borderId="0" xfId="94" applyNumberFormat="1" applyFont="1" applyBorder="1" applyAlignment="1">
      <alignment horizontal="left"/>
      <protection/>
    </xf>
    <xf numFmtId="0" fontId="6" fillId="0" borderId="0" xfId="94" applyFont="1" applyBorder="1" applyAlignment="1">
      <alignment horizontal="center"/>
      <protection/>
    </xf>
    <xf numFmtId="194" fontId="6" fillId="0" borderId="0" xfId="60" applyNumberFormat="1" applyFont="1" applyBorder="1" applyAlignment="1" applyProtection="1">
      <alignment/>
      <protection locked="0"/>
    </xf>
    <xf numFmtId="0" fontId="1" fillId="0" borderId="26" xfId="0" applyFont="1" applyBorder="1" applyAlignment="1">
      <alignment horizontal="center"/>
    </xf>
    <xf numFmtId="0" fontId="7" fillId="0" borderId="24" xfId="0" applyFont="1" applyBorder="1" applyAlignment="1" applyProtection="1">
      <alignment horizontal="left"/>
      <protection locked="0"/>
    </xf>
    <xf numFmtId="0" fontId="7" fillId="0" borderId="25" xfId="0" applyFont="1" applyBorder="1" applyAlignment="1" applyProtection="1">
      <alignment horizontal="left"/>
      <protection locked="0"/>
    </xf>
    <xf numFmtId="0" fontId="6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209" fontId="7" fillId="0" borderId="29" xfId="60" applyNumberFormat="1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/>
      <protection locked="0"/>
    </xf>
    <xf numFmtId="209" fontId="6" fillId="0" borderId="23" xfId="60" applyNumberFormat="1" applyFont="1" applyBorder="1" applyAlignment="1" applyProtection="1">
      <alignment horizontal="left"/>
      <protection locked="0"/>
    </xf>
    <xf numFmtId="0" fontId="6" fillId="0" borderId="30" xfId="0" applyFont="1" applyBorder="1" applyAlignment="1" applyProtection="1">
      <alignment horizontal="center"/>
      <protection locked="0"/>
    </xf>
    <xf numFmtId="0" fontId="6" fillId="0" borderId="23" xfId="0" applyFont="1" applyBorder="1" applyAlignment="1">
      <alignment vertical="center"/>
    </xf>
    <xf numFmtId="0" fontId="6" fillId="0" borderId="22" xfId="0" applyFont="1" applyBorder="1" applyAlignment="1" applyProtection="1">
      <alignment/>
      <protection locked="0"/>
    </xf>
    <xf numFmtId="0" fontId="6" fillId="0" borderId="31" xfId="0" applyFont="1" applyBorder="1" applyAlignment="1" applyProtection="1">
      <alignment horizontal="center"/>
      <protection locked="0"/>
    </xf>
    <xf numFmtId="194" fontId="7" fillId="0" borderId="32" xfId="60" applyNumberFormat="1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7" fillId="0" borderId="23" xfId="94" applyFont="1" applyBorder="1" applyAlignment="1">
      <alignment horizontal="center"/>
      <protection/>
    </xf>
    <xf numFmtId="209" fontId="6" fillId="0" borderId="28" xfId="0" applyNumberFormat="1" applyFont="1" applyBorder="1" applyAlignment="1" applyProtection="1">
      <alignment horizontal="right"/>
      <protection locked="0"/>
    </xf>
    <xf numFmtId="0" fontId="7" fillId="0" borderId="29" xfId="0" applyFont="1" applyBorder="1" applyAlignment="1" applyProtection="1">
      <alignment/>
      <protection locked="0"/>
    </xf>
    <xf numFmtId="194" fontId="7" fillId="0" borderId="29" xfId="60" applyNumberFormat="1" applyFont="1" applyBorder="1" applyAlignment="1" applyProtection="1">
      <alignment/>
      <protection locked="0"/>
    </xf>
    <xf numFmtId="209" fontId="7" fillId="0" borderId="33" xfId="60" applyNumberFormat="1" applyFont="1" applyBorder="1" applyAlignment="1" applyProtection="1">
      <alignment horizontal="right"/>
      <protection locked="0"/>
    </xf>
    <xf numFmtId="209" fontId="7" fillId="0" borderId="34" xfId="6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209" fontId="6" fillId="0" borderId="23" xfId="60" applyNumberFormat="1" applyFont="1" applyBorder="1" applyAlignment="1">
      <alignment horizontal="center" vertical="center"/>
    </xf>
    <xf numFmtId="43" fontId="7" fillId="0" borderId="29" xfId="60" applyFont="1" applyBorder="1" applyAlignment="1">
      <alignment horizontal="center"/>
    </xf>
    <xf numFmtId="43" fontId="7" fillId="0" borderId="35" xfId="60" applyFont="1" applyBorder="1" applyAlignment="1">
      <alignment horizontal="center"/>
    </xf>
    <xf numFmtId="43" fontId="7" fillId="0" borderId="29" xfId="60" applyFont="1" applyBorder="1" applyAlignment="1">
      <alignment horizontal="center" vertical="center" wrapText="1"/>
    </xf>
    <xf numFmtId="43" fontId="7" fillId="0" borderId="23" xfId="60" applyFont="1" applyBorder="1" applyAlignment="1">
      <alignment horizontal="center"/>
    </xf>
    <xf numFmtId="43" fontId="7" fillId="0" borderId="34" xfId="60" applyFont="1" applyBorder="1" applyAlignment="1">
      <alignment horizontal="center"/>
    </xf>
    <xf numFmtId="43" fontId="6" fillId="0" borderId="23" xfId="60" applyFont="1" applyBorder="1" applyAlignment="1">
      <alignment horizontal="center"/>
    </xf>
    <xf numFmtId="43" fontId="7" fillId="0" borderId="23" xfId="60" applyFont="1" applyBorder="1" applyAlignment="1">
      <alignment horizontal="center" vertical="center" wrapText="1"/>
    </xf>
    <xf numFmtId="43" fontId="7" fillId="0" borderId="24" xfId="60" applyFont="1" applyBorder="1" applyAlignment="1">
      <alignment horizontal="center"/>
    </xf>
    <xf numFmtId="43" fontId="7" fillId="0" borderId="23" xfId="60" applyFont="1" applyBorder="1" applyAlignment="1" applyProtection="1">
      <alignment/>
      <protection locked="0"/>
    </xf>
    <xf numFmtId="43" fontId="7" fillId="0" borderId="23" xfId="60" applyFont="1" applyBorder="1" applyAlignment="1" applyProtection="1">
      <alignment horizontal="center"/>
      <protection locked="0"/>
    </xf>
    <xf numFmtId="43" fontId="7" fillId="0" borderId="24" xfId="60" applyFont="1" applyBorder="1" applyAlignment="1" applyProtection="1">
      <alignment horizontal="center"/>
      <protection locked="0"/>
    </xf>
    <xf numFmtId="43" fontId="7" fillId="0" borderId="25" xfId="60" applyFont="1" applyBorder="1" applyAlignment="1" applyProtection="1">
      <alignment horizontal="center"/>
      <protection locked="0"/>
    </xf>
    <xf numFmtId="43" fontId="7" fillId="0" borderId="34" xfId="60" applyFont="1" applyBorder="1" applyAlignment="1" applyProtection="1">
      <alignment horizontal="center"/>
      <protection locked="0"/>
    </xf>
    <xf numFmtId="43" fontId="7" fillId="0" borderId="34" xfId="60" applyFont="1" applyBorder="1" applyAlignment="1" applyProtection="1">
      <alignment/>
      <protection locked="0"/>
    </xf>
    <xf numFmtId="43" fontId="6" fillId="0" borderId="23" xfId="60" applyFont="1" applyBorder="1" applyAlignment="1" applyProtection="1">
      <alignment/>
      <protection locked="0"/>
    </xf>
    <xf numFmtId="43" fontId="6" fillId="0" borderId="23" xfId="60" applyFont="1" applyBorder="1" applyAlignment="1" applyProtection="1">
      <alignment horizontal="center"/>
      <protection locked="0"/>
    </xf>
    <xf numFmtId="43" fontId="6" fillId="0" borderId="25" xfId="60" applyFont="1" applyBorder="1" applyAlignment="1" applyProtection="1">
      <alignment horizontal="center"/>
      <protection locked="0"/>
    </xf>
    <xf numFmtId="43" fontId="7" fillId="0" borderId="29" xfId="60" applyFont="1" applyBorder="1" applyAlignment="1" applyProtection="1">
      <alignment horizontal="center"/>
      <protection locked="0"/>
    </xf>
    <xf numFmtId="43" fontId="7" fillId="0" borderId="29" xfId="60" applyFont="1" applyBorder="1" applyAlignment="1" applyProtection="1">
      <alignment/>
      <protection locked="0"/>
    </xf>
    <xf numFmtId="43" fontId="7" fillId="0" borderId="35" xfId="60" applyFont="1" applyBorder="1" applyAlignment="1" applyProtection="1">
      <alignment horizontal="center"/>
      <protection locked="0"/>
    </xf>
    <xf numFmtId="43" fontId="7" fillId="0" borderId="23" xfId="60" applyFont="1" applyBorder="1" applyAlignment="1" applyProtection="1">
      <alignment horizontal="left"/>
      <protection locked="0"/>
    </xf>
    <xf numFmtId="43" fontId="6" fillId="0" borderId="23" xfId="60" applyFont="1" applyBorder="1" applyAlignment="1">
      <alignment vertical="center"/>
    </xf>
    <xf numFmtId="43" fontId="6" fillId="0" borderId="23" xfId="60" applyFont="1" applyBorder="1" applyAlignment="1">
      <alignment horizontal="center" vertical="center"/>
    </xf>
    <xf numFmtId="43" fontId="7" fillId="0" borderId="0" xfId="60" applyFont="1" applyBorder="1" applyAlignment="1">
      <alignment/>
    </xf>
    <xf numFmtId="43" fontId="7" fillId="0" borderId="0" xfId="60" applyFont="1" applyBorder="1" applyAlignment="1">
      <alignment horizontal="center"/>
    </xf>
    <xf numFmtId="43" fontId="7" fillId="0" borderId="0" xfId="60" applyFont="1" applyAlignment="1">
      <alignment/>
    </xf>
    <xf numFmtId="43" fontId="7" fillId="0" borderId="0" xfId="60" applyFont="1" applyAlignment="1">
      <alignment horizontal="center"/>
    </xf>
    <xf numFmtId="0" fontId="7" fillId="0" borderId="24" xfId="94" applyFont="1" applyBorder="1" applyAlignment="1" applyProtection="1">
      <alignment horizontal="left"/>
      <protection locked="0"/>
    </xf>
    <xf numFmtId="0" fontId="7" fillId="0" borderId="25" xfId="94" applyFont="1" applyBorder="1" applyAlignment="1" applyProtection="1">
      <alignment horizontal="left"/>
      <protection locked="0"/>
    </xf>
    <xf numFmtId="0" fontId="1" fillId="0" borderId="36" xfId="0" applyFont="1" applyBorder="1" applyAlignment="1">
      <alignment horizontal="left"/>
    </xf>
    <xf numFmtId="0" fontId="1" fillId="0" borderId="36" xfId="0" applyFont="1" applyBorder="1" applyAlignment="1">
      <alignment horizontal="right"/>
    </xf>
    <xf numFmtId="0" fontId="1" fillId="0" borderId="37" xfId="0" applyFont="1" applyBorder="1" applyAlignment="1">
      <alignment/>
    </xf>
    <xf numFmtId="209" fontId="1" fillId="0" borderId="37" xfId="60" applyNumberFormat="1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7" xfId="0" applyFont="1" applyBorder="1" applyAlignment="1">
      <alignment/>
    </xf>
    <xf numFmtId="209" fontId="7" fillId="0" borderId="37" xfId="60" applyNumberFormat="1" applyFont="1" applyBorder="1" applyAlignment="1">
      <alignment/>
    </xf>
    <xf numFmtId="0" fontId="8" fillId="0" borderId="35" xfId="0" applyFont="1" applyBorder="1" applyAlignment="1">
      <alignment horizontal="right"/>
    </xf>
    <xf numFmtId="43" fontId="1" fillId="0" borderId="23" xfId="0" applyNumberFormat="1" applyFont="1" applyBorder="1" applyAlignment="1">
      <alignment/>
    </xf>
    <xf numFmtId="209" fontId="1" fillId="0" borderId="29" xfId="60" applyNumberFormat="1" applyFont="1" applyBorder="1" applyAlignment="1">
      <alignment/>
    </xf>
    <xf numFmtId="0" fontId="1" fillId="0" borderId="37" xfId="0" applyFont="1" applyBorder="1" applyAlignment="1">
      <alignment/>
    </xf>
    <xf numFmtId="43" fontId="6" fillId="0" borderId="38" xfId="60" applyFont="1" applyBorder="1" applyAlignment="1">
      <alignment horizontal="center"/>
    </xf>
    <xf numFmtId="43" fontId="6" fillId="0" borderId="24" xfId="60" applyFont="1" applyBorder="1" applyAlignment="1" applyProtection="1">
      <alignment horizontal="center"/>
      <protection locked="0"/>
    </xf>
    <xf numFmtId="215" fontId="7" fillId="0" borderId="31" xfId="0" applyNumberFormat="1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right"/>
      <protection locked="0"/>
    </xf>
    <xf numFmtId="209" fontId="6" fillId="0" borderId="32" xfId="60" applyNumberFormat="1" applyFont="1" applyBorder="1" applyAlignment="1" applyProtection="1">
      <alignment horizontal="left"/>
      <protection locked="0"/>
    </xf>
    <xf numFmtId="0" fontId="6" fillId="0" borderId="32" xfId="0" applyFont="1" applyBorder="1" applyAlignment="1" applyProtection="1">
      <alignment horizontal="center"/>
      <protection locked="0"/>
    </xf>
    <xf numFmtId="43" fontId="6" fillId="0" borderId="32" xfId="60" applyFont="1" applyBorder="1" applyAlignment="1" applyProtection="1">
      <alignment/>
      <protection locked="0"/>
    </xf>
    <xf numFmtId="43" fontId="6" fillId="0" borderId="32" xfId="60" applyFont="1" applyBorder="1" applyAlignment="1" applyProtection="1">
      <alignment horizontal="center"/>
      <protection locked="0"/>
    </xf>
    <xf numFmtId="43" fontId="6" fillId="0" borderId="0" xfId="60" applyFont="1" applyBorder="1" applyAlignment="1">
      <alignment horizontal="left"/>
    </xf>
    <xf numFmtId="210" fontId="1" fillId="0" borderId="36" xfId="0" applyNumberFormat="1" applyFont="1" applyBorder="1" applyAlignment="1">
      <alignment horizontal="left"/>
    </xf>
    <xf numFmtId="9" fontId="1" fillId="0" borderId="0" xfId="0" applyNumberFormat="1" applyFont="1" applyAlignment="1">
      <alignment horizontal="center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43" fontId="1" fillId="0" borderId="38" xfId="60" applyFont="1" applyBorder="1" applyAlignment="1">
      <alignment/>
    </xf>
    <xf numFmtId="43" fontId="1" fillId="0" borderId="39" xfId="60" applyFont="1" applyBorder="1" applyAlignment="1">
      <alignment/>
    </xf>
    <xf numFmtId="209" fontId="6" fillId="0" borderId="28" xfId="60" applyNumberFormat="1" applyFont="1" applyBorder="1" applyAlignment="1" applyProtection="1">
      <alignment horizontal="right"/>
      <protection locked="0"/>
    </xf>
    <xf numFmtId="209" fontId="6" fillId="0" borderId="29" xfId="6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43" fontId="6" fillId="0" borderId="29" xfId="60" applyFont="1" applyBorder="1" applyAlignment="1">
      <alignment horizontal="center"/>
    </xf>
    <xf numFmtId="43" fontId="6" fillId="0" borderId="35" xfId="60" applyFont="1" applyBorder="1" applyAlignment="1">
      <alignment horizontal="center"/>
    </xf>
    <xf numFmtId="0" fontId="6" fillId="0" borderId="0" xfId="0" applyFont="1" applyAlignment="1">
      <alignment/>
    </xf>
    <xf numFmtId="43" fontId="1" fillId="0" borderId="26" xfId="60" applyFont="1" applyBorder="1" applyAlignment="1">
      <alignment/>
    </xf>
    <xf numFmtId="43" fontId="1" fillId="0" borderId="19" xfId="60" applyFont="1" applyBorder="1" applyAlignment="1">
      <alignment/>
    </xf>
    <xf numFmtId="213" fontId="1" fillId="0" borderId="26" xfId="60" applyNumberFormat="1" applyFont="1" applyBorder="1" applyAlignment="1">
      <alignment/>
    </xf>
    <xf numFmtId="0" fontId="6" fillId="0" borderId="40" xfId="0" applyFont="1" applyBorder="1" applyAlignment="1">
      <alignment horizontal="center" vertical="center"/>
    </xf>
    <xf numFmtId="209" fontId="6" fillId="0" borderId="30" xfId="6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3" fontId="6" fillId="0" borderId="0" xfId="60" applyFont="1" applyBorder="1" applyAlignment="1">
      <alignment horizontal="center"/>
    </xf>
    <xf numFmtId="43" fontId="6" fillId="0" borderId="30" xfId="60" applyFont="1" applyBorder="1" applyAlignment="1">
      <alignment horizontal="center" vertical="center" wrapText="1"/>
    </xf>
    <xf numFmtId="0" fontId="7" fillId="0" borderId="0" xfId="94" applyFont="1" applyBorder="1">
      <alignment/>
      <protection/>
    </xf>
    <xf numFmtId="0" fontId="7" fillId="0" borderId="22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43" fontId="6" fillId="0" borderId="19" xfId="60" applyFont="1" applyBorder="1" applyAlignment="1">
      <alignment horizontal="center" vertical="center" wrapText="1"/>
    </xf>
    <xf numFmtId="43" fontId="6" fillId="0" borderId="20" xfId="6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94" fontId="7" fillId="0" borderId="42" xfId="60" applyNumberFormat="1" applyFont="1" applyBorder="1" applyAlignment="1" applyProtection="1">
      <alignment/>
      <protection locked="0"/>
    </xf>
    <xf numFmtId="0" fontId="7" fillId="0" borderId="32" xfId="94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209" fontId="6" fillId="0" borderId="0" xfId="6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43" fontId="6" fillId="0" borderId="43" xfId="60" applyFont="1" applyBorder="1" applyAlignment="1">
      <alignment horizontal="center"/>
    </xf>
    <xf numFmtId="209" fontId="7" fillId="0" borderId="0" xfId="60" applyNumberFormat="1" applyFont="1" applyBorder="1" applyAlignment="1" applyProtection="1">
      <alignment horizontal="right"/>
      <protection locked="0"/>
    </xf>
    <xf numFmtId="209" fontId="7" fillId="0" borderId="0" xfId="6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3" fontId="1" fillId="0" borderId="44" xfId="60" applyFont="1" applyBorder="1" applyAlignment="1">
      <alignment/>
    </xf>
    <xf numFmtId="43" fontId="1" fillId="0" borderId="45" xfId="60" applyFont="1" applyBorder="1" applyAlignment="1">
      <alignment/>
    </xf>
    <xf numFmtId="209" fontId="1" fillId="0" borderId="25" xfId="60" applyNumberFormat="1" applyFont="1" applyBorder="1" applyAlignment="1">
      <alignment/>
    </xf>
    <xf numFmtId="0" fontId="1" fillId="0" borderId="46" xfId="0" applyFont="1" applyBorder="1" applyAlignment="1">
      <alignment/>
    </xf>
    <xf numFmtId="43" fontId="1" fillId="0" borderId="21" xfId="0" applyNumberFormat="1" applyFont="1" applyBorder="1" applyAlignment="1">
      <alignment horizontal="right"/>
    </xf>
    <xf numFmtId="43" fontId="5" fillId="0" borderId="46" xfId="60" applyFont="1" applyBorder="1" applyAlignment="1">
      <alignment/>
    </xf>
    <xf numFmtId="0" fontId="15" fillId="0" borderId="23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9" xfId="0" applyFont="1" applyBorder="1" applyAlignment="1">
      <alignment/>
    </xf>
    <xf numFmtId="0" fontId="1" fillId="0" borderId="46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21" xfId="0" applyNumberFormat="1" applyFont="1" applyBorder="1" applyAlignment="1">
      <alignment/>
    </xf>
    <xf numFmtId="0" fontId="12" fillId="0" borderId="47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209" fontId="1" fillId="0" borderId="0" xfId="60" applyNumberFormat="1" applyFont="1" applyBorder="1" applyAlignment="1">
      <alignment horizontal="left"/>
    </xf>
    <xf numFmtId="209" fontId="1" fillId="0" borderId="0" xfId="60" applyNumberFormat="1" applyFont="1" applyBorder="1" applyAlignment="1">
      <alignment/>
    </xf>
    <xf numFmtId="0" fontId="5" fillId="0" borderId="30" xfId="0" applyFont="1" applyBorder="1" applyAlignment="1">
      <alignment/>
    </xf>
    <xf numFmtId="0" fontId="6" fillId="0" borderId="25" xfId="0" applyFont="1" applyBorder="1" applyAlignment="1">
      <alignment vertical="center"/>
    </xf>
    <xf numFmtId="0" fontId="12" fillId="0" borderId="0" xfId="0" applyFont="1" applyAlignment="1">
      <alignment/>
    </xf>
    <xf numFmtId="0" fontId="35" fillId="0" borderId="0" xfId="93" applyFont="1" applyFill="1" applyBorder="1" applyAlignment="1" applyProtection="1">
      <alignment horizontal="center"/>
      <protection locked="0"/>
    </xf>
    <xf numFmtId="0" fontId="35" fillId="0" borderId="0" xfId="93" applyFont="1" applyFill="1" applyAlignment="1" applyProtection="1">
      <alignment horizontal="center"/>
      <protection locked="0"/>
    </xf>
    <xf numFmtId="43" fontId="35" fillId="0" borderId="0" xfId="93" applyNumberFormat="1" applyFont="1" applyFill="1" applyAlignment="1" applyProtection="1">
      <alignment horizontal="center"/>
      <protection locked="0"/>
    </xf>
    <xf numFmtId="0" fontId="35" fillId="0" borderId="0" xfId="93" applyFont="1" applyFill="1" applyAlignment="1" applyProtection="1">
      <alignment horizontal="left"/>
      <protection locked="0"/>
    </xf>
    <xf numFmtId="0" fontId="35" fillId="0" borderId="0" xfId="93" applyFont="1" applyFill="1" applyBorder="1" applyAlignment="1" applyProtection="1">
      <alignment horizontal="right"/>
      <protection locked="0"/>
    </xf>
    <xf numFmtId="203" fontId="35" fillId="0" borderId="0" xfId="93" applyNumberFormat="1" applyFont="1" applyFill="1" applyBorder="1" applyAlignment="1" applyProtection="1">
      <alignment horizontal="right"/>
      <protection locked="0"/>
    </xf>
    <xf numFmtId="0" fontId="35" fillId="0" borderId="0" xfId="93" applyFont="1" applyFill="1" applyAlignment="1" applyProtection="1">
      <alignment horizontal="right"/>
      <protection locked="0"/>
    </xf>
    <xf numFmtId="0" fontId="6" fillId="0" borderId="33" xfId="0" applyFont="1" applyBorder="1" applyAlignment="1" applyProtection="1">
      <alignment horizontal="center"/>
      <protection locked="0"/>
    </xf>
    <xf numFmtId="215" fontId="7" fillId="0" borderId="33" xfId="0" applyNumberFormat="1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right"/>
      <protection locked="0"/>
    </xf>
    <xf numFmtId="0" fontId="6" fillId="0" borderId="36" xfId="0" applyFont="1" applyBorder="1" applyAlignment="1" applyProtection="1">
      <alignment horizontal="center"/>
      <protection locked="0"/>
    </xf>
    <xf numFmtId="0" fontId="6" fillId="0" borderId="41" xfId="0" applyFont="1" applyBorder="1" applyAlignment="1" applyProtection="1">
      <alignment horizontal="center"/>
      <protection locked="0"/>
    </xf>
    <xf numFmtId="209" fontId="6" fillId="0" borderId="34" xfId="60" applyNumberFormat="1" applyFont="1" applyBorder="1" applyAlignment="1" applyProtection="1">
      <alignment horizontal="left"/>
      <protection locked="0"/>
    </xf>
    <xf numFmtId="0" fontId="6" fillId="0" borderId="34" xfId="0" applyFont="1" applyBorder="1" applyAlignment="1" applyProtection="1">
      <alignment horizontal="center"/>
      <protection locked="0"/>
    </xf>
    <xf numFmtId="43" fontId="6" fillId="0" borderId="34" xfId="60" applyFont="1" applyBorder="1" applyAlignment="1" applyProtection="1">
      <alignment/>
      <protection locked="0"/>
    </xf>
    <xf numFmtId="43" fontId="6" fillId="0" borderId="34" xfId="60" applyFont="1" applyBorder="1" applyAlignment="1" applyProtection="1">
      <alignment horizontal="center"/>
      <protection locked="0"/>
    </xf>
    <xf numFmtId="43" fontId="6" fillId="0" borderId="36" xfId="60" applyFont="1" applyBorder="1" applyAlignment="1" applyProtection="1">
      <alignment horizontal="center"/>
      <protection locked="0"/>
    </xf>
    <xf numFmtId="194" fontId="7" fillId="0" borderId="41" xfId="60" applyNumberFormat="1" applyFont="1" applyBorder="1" applyAlignment="1" applyProtection="1">
      <alignment/>
      <protection locked="0"/>
    </xf>
    <xf numFmtId="0" fontId="6" fillId="0" borderId="48" xfId="0" applyFont="1" applyBorder="1" applyAlignment="1" applyProtection="1">
      <alignment horizontal="center"/>
      <protection locked="0"/>
    </xf>
    <xf numFmtId="209" fontId="6" fillId="0" borderId="39" xfId="60" applyNumberFormat="1" applyFont="1" applyBorder="1" applyAlignment="1" applyProtection="1">
      <alignment horizontal="left"/>
      <protection locked="0"/>
    </xf>
    <xf numFmtId="0" fontId="7" fillId="0" borderId="39" xfId="94" applyFont="1" applyBorder="1" applyAlignment="1" applyProtection="1">
      <alignment horizontal="center"/>
      <protection locked="0"/>
    </xf>
    <xf numFmtId="43" fontId="6" fillId="0" borderId="39" xfId="60" applyFont="1" applyBorder="1" applyAlignment="1" applyProtection="1">
      <alignment/>
      <protection locked="0"/>
    </xf>
    <xf numFmtId="43" fontId="6" fillId="0" borderId="39" xfId="60" applyFont="1" applyBorder="1" applyAlignment="1" applyProtection="1">
      <alignment horizontal="center"/>
      <protection locked="0"/>
    </xf>
    <xf numFmtId="194" fontId="7" fillId="0" borderId="49" xfId="60" applyNumberFormat="1" applyFont="1" applyBorder="1" applyAlignment="1" applyProtection="1">
      <alignment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36" xfId="94" applyFont="1" applyBorder="1" applyAlignment="1" applyProtection="1">
      <alignment horizontal="left"/>
      <protection locked="0"/>
    </xf>
    <xf numFmtId="0" fontId="7" fillId="0" borderId="41" xfId="94" applyFont="1" applyBorder="1" applyAlignment="1" applyProtection="1">
      <alignment horizontal="left"/>
      <protection locked="0"/>
    </xf>
    <xf numFmtId="209" fontId="7" fillId="0" borderId="34" xfId="60" applyNumberFormat="1" applyFont="1" applyBorder="1" applyAlignment="1" applyProtection="1">
      <alignment horizontal="left"/>
      <protection locked="0"/>
    </xf>
    <xf numFmtId="0" fontId="7" fillId="0" borderId="36" xfId="94" applyFont="1" applyBorder="1" applyAlignment="1" applyProtection="1">
      <alignment horizontal="center"/>
      <protection locked="0"/>
    </xf>
    <xf numFmtId="43" fontId="7" fillId="0" borderId="36" xfId="60" applyFont="1" applyBorder="1" applyAlignment="1" applyProtection="1">
      <alignment horizontal="center"/>
      <protection locked="0"/>
    </xf>
    <xf numFmtId="215" fontId="7" fillId="0" borderId="48" xfId="0" applyNumberFormat="1" applyFont="1" applyBorder="1" applyAlignment="1" applyProtection="1">
      <alignment horizontal="center"/>
      <protection locked="0"/>
    </xf>
    <xf numFmtId="208" fontId="7" fillId="0" borderId="23" xfId="60" applyNumberFormat="1" applyFont="1" applyBorder="1" applyAlignment="1" applyProtection="1">
      <alignment horizontal="left"/>
      <protection locked="0"/>
    </xf>
    <xf numFmtId="43" fontId="7" fillId="0" borderId="23" xfId="60" applyNumberFormat="1" applyFont="1" applyBorder="1" applyAlignment="1" applyProtection="1">
      <alignment horizontal="left"/>
      <protection locked="0"/>
    </xf>
    <xf numFmtId="0" fontId="35" fillId="0" borderId="0" xfId="93" applyFont="1" applyFill="1" applyAlignment="1" applyProtection="1">
      <alignment horizontal="center"/>
      <protection/>
    </xf>
    <xf numFmtId="0" fontId="45" fillId="0" borderId="50" xfId="93" applyFont="1" applyFill="1" applyBorder="1" applyAlignment="1" applyProtection="1">
      <alignment horizontal="center" vertical="center"/>
      <protection/>
    </xf>
    <xf numFmtId="0" fontId="45" fillId="0" borderId="51" xfId="93" applyFont="1" applyFill="1" applyBorder="1" applyAlignment="1" applyProtection="1">
      <alignment horizontal="center" vertical="center"/>
      <protection/>
    </xf>
    <xf numFmtId="10" fontId="35" fillId="0" borderId="52" xfId="93" applyNumberFormat="1" applyFont="1" applyFill="1" applyBorder="1" applyAlignment="1" applyProtection="1">
      <alignment horizontal="center"/>
      <protection/>
    </xf>
    <xf numFmtId="0" fontId="35" fillId="0" borderId="29" xfId="93" applyFont="1" applyFill="1" applyBorder="1" applyAlignment="1" applyProtection="1">
      <alignment horizontal="center"/>
      <protection/>
    </xf>
    <xf numFmtId="0" fontId="35" fillId="0" borderId="53" xfId="93" applyFont="1" applyFill="1" applyBorder="1" applyAlignment="1" applyProtection="1">
      <alignment horizontal="center"/>
      <protection/>
    </xf>
    <xf numFmtId="0" fontId="35" fillId="0" borderId="23" xfId="93" applyFont="1" applyFill="1" applyBorder="1" applyAlignment="1" applyProtection="1">
      <alignment horizontal="center"/>
      <protection/>
    </xf>
    <xf numFmtId="0" fontId="35" fillId="0" borderId="23" xfId="93" applyFont="1" applyFill="1" applyBorder="1" applyAlignment="1" applyProtection="1">
      <alignment horizontal="center" vertical="center"/>
      <protection/>
    </xf>
    <xf numFmtId="0" fontId="35" fillId="0" borderId="0" xfId="93" applyFont="1" applyFill="1" applyBorder="1" applyAlignment="1" applyProtection="1">
      <alignment horizontal="center" vertical="center"/>
      <protection/>
    </xf>
    <xf numFmtId="0" fontId="46" fillId="0" borderId="54" xfId="93" applyFont="1" applyFill="1" applyBorder="1" applyAlignment="1" applyProtection="1">
      <alignment horizontal="left"/>
      <protection/>
    </xf>
    <xf numFmtId="0" fontId="35" fillId="0" borderId="54" xfId="93" applyFont="1" applyFill="1" applyBorder="1" applyAlignment="1" applyProtection="1">
      <alignment horizontal="right"/>
      <protection/>
    </xf>
    <xf numFmtId="0" fontId="35" fillId="0" borderId="55" xfId="93" applyFont="1" applyFill="1" applyBorder="1" applyAlignment="1" applyProtection="1">
      <alignment horizontal="center" vertical="top"/>
      <protection/>
    </xf>
    <xf numFmtId="0" fontId="46" fillId="0" borderId="0" xfId="93" applyFont="1" applyFill="1" applyBorder="1" applyAlignment="1" applyProtection="1">
      <alignment horizontal="left"/>
      <protection/>
    </xf>
    <xf numFmtId="0" fontId="35" fillId="0" borderId="0" xfId="93" applyFont="1" applyFill="1" applyBorder="1" applyAlignment="1" applyProtection="1">
      <alignment horizontal="right"/>
      <protection/>
    </xf>
    <xf numFmtId="0" fontId="46" fillId="0" borderId="56" xfId="93" applyFont="1" applyFill="1" applyBorder="1" applyAlignment="1" applyProtection="1">
      <alignment horizontal="left"/>
      <protection/>
    </xf>
    <xf numFmtId="0" fontId="35" fillId="0" borderId="56" xfId="93" applyFont="1" applyFill="1" applyBorder="1" applyAlignment="1" applyProtection="1">
      <alignment horizontal="right"/>
      <protection/>
    </xf>
    <xf numFmtId="0" fontId="35" fillId="0" borderId="55" xfId="93" applyFont="1" applyFill="1" applyBorder="1" applyAlignment="1" applyProtection="1">
      <alignment horizontal="left"/>
      <protection/>
    </xf>
    <xf numFmtId="0" fontId="46" fillId="0" borderId="57" xfId="93" applyFont="1" applyFill="1" applyBorder="1" applyAlignment="1" applyProtection="1">
      <alignment horizontal="center" vertical="top"/>
      <protection/>
    </xf>
    <xf numFmtId="0" fontId="35" fillId="0" borderId="54" xfId="93" applyFont="1" applyFill="1" applyBorder="1" applyAlignment="1" applyProtection="1">
      <alignment horizontal="left" vertical="center"/>
      <protection/>
    </xf>
    <xf numFmtId="0" fontId="35" fillId="0" borderId="58" xfId="93" applyFont="1" applyFill="1" applyBorder="1" applyAlignment="1" applyProtection="1">
      <alignment horizontal="left" vertical="center"/>
      <protection/>
    </xf>
    <xf numFmtId="0" fontId="44" fillId="0" borderId="55" xfId="93" applyFont="1" applyFill="1" applyBorder="1" applyAlignment="1" applyProtection="1">
      <alignment horizontal="center" vertical="top"/>
      <protection/>
    </xf>
    <xf numFmtId="0" fontId="44" fillId="0" borderId="0" xfId="93" applyFont="1" applyFill="1" applyBorder="1" applyAlignment="1" applyProtection="1">
      <alignment horizontal="right" vertical="center"/>
      <protection/>
    </xf>
    <xf numFmtId="0" fontId="44" fillId="0" borderId="56" xfId="93" applyFont="1" applyFill="1" applyBorder="1" applyAlignment="1" applyProtection="1">
      <alignment horizontal="center" vertical="center"/>
      <protection/>
    </xf>
    <xf numFmtId="43" fontId="44" fillId="0" borderId="56" xfId="93" applyNumberFormat="1" applyFont="1" applyFill="1" applyBorder="1" applyAlignment="1" applyProtection="1">
      <alignment horizontal="left" vertical="center"/>
      <protection/>
    </xf>
    <xf numFmtId="0" fontId="44" fillId="0" borderId="52" xfId="93" applyFont="1" applyFill="1" applyBorder="1" applyAlignment="1" applyProtection="1">
      <alignment horizontal="left" vertical="center"/>
      <protection/>
    </xf>
    <xf numFmtId="0" fontId="44" fillId="0" borderId="0" xfId="93" applyFont="1" applyFill="1" applyBorder="1" applyAlignment="1" applyProtection="1">
      <alignment horizontal="center" vertical="center"/>
      <protection/>
    </xf>
    <xf numFmtId="43" fontId="44" fillId="0" borderId="0" xfId="93" applyNumberFormat="1" applyFont="1" applyFill="1" applyBorder="1" applyAlignment="1" applyProtection="1">
      <alignment horizontal="center" vertical="center"/>
      <protection/>
    </xf>
    <xf numFmtId="0" fontId="44" fillId="0" borderId="0" xfId="93" applyFont="1" applyFill="1" applyBorder="1" applyAlignment="1" applyProtection="1">
      <alignment horizontal="left" vertical="center"/>
      <protection/>
    </xf>
    <xf numFmtId="0" fontId="44" fillId="0" borderId="52" xfId="93" applyFont="1" applyFill="1" applyBorder="1" applyAlignment="1" applyProtection="1">
      <alignment horizontal="center" vertical="center"/>
      <protection/>
    </xf>
    <xf numFmtId="0" fontId="45" fillId="0" borderId="0" xfId="93" applyFont="1" applyFill="1" applyBorder="1" applyAlignment="1" applyProtection="1">
      <alignment horizontal="right" vertical="center"/>
      <protection/>
    </xf>
    <xf numFmtId="0" fontId="44" fillId="0" borderId="52" xfId="93" applyFont="1" applyFill="1" applyBorder="1" applyAlignment="1" applyProtection="1">
      <alignment/>
      <protection/>
    </xf>
    <xf numFmtId="0" fontId="46" fillId="0" borderId="0" xfId="93" applyFont="1" applyFill="1" applyBorder="1" applyAlignment="1" applyProtection="1">
      <alignment horizontal="left" vertical="center"/>
      <protection/>
    </xf>
    <xf numFmtId="203" fontId="48" fillId="0" borderId="21" xfId="93" applyNumberFormat="1" applyFont="1" applyFill="1" applyBorder="1" applyAlignment="1" applyProtection="1">
      <alignment horizontal="center" vertical="center"/>
      <protection/>
    </xf>
    <xf numFmtId="0" fontId="35" fillId="0" borderId="59" xfId="93" applyFont="1" applyFill="1" applyBorder="1" applyAlignment="1" applyProtection="1">
      <alignment horizontal="center" vertical="top"/>
      <protection/>
    </xf>
    <xf numFmtId="0" fontId="35" fillId="0" borderId="60" xfId="93" applyFont="1" applyFill="1" applyBorder="1" applyAlignment="1" applyProtection="1">
      <alignment horizontal="center" vertical="center"/>
      <protection/>
    </xf>
    <xf numFmtId="0" fontId="35" fillId="0" borderId="61" xfId="93" applyFont="1" applyFill="1" applyBorder="1" applyAlignment="1" applyProtection="1">
      <alignment horizontal="center"/>
      <protection/>
    </xf>
    <xf numFmtId="0" fontId="35" fillId="0" borderId="62" xfId="93" applyFont="1" applyFill="1" applyBorder="1" applyAlignment="1" applyProtection="1">
      <alignment horizontal="center"/>
      <protection/>
    </xf>
    <xf numFmtId="43" fontId="35" fillId="0" borderId="0" xfId="63" applyFont="1" applyFill="1" applyAlignment="1" applyProtection="1">
      <alignment horizontal="center"/>
      <protection locked="0"/>
    </xf>
    <xf numFmtId="0" fontId="3" fillId="0" borderId="0" xfId="78" applyFont="1" applyFill="1" applyBorder="1" applyAlignment="1" applyProtection="1">
      <alignment/>
      <protection/>
    </xf>
    <xf numFmtId="0" fontId="1" fillId="0" borderId="0" xfId="78" applyFont="1" applyFill="1" applyBorder="1" applyAlignment="1" applyProtection="1">
      <alignment/>
      <protection/>
    </xf>
    <xf numFmtId="0" fontId="1" fillId="0" borderId="0" xfId="78" applyFont="1" applyFill="1" applyBorder="1" applyAlignment="1" applyProtection="1" quotePrefix="1">
      <alignment/>
      <protection locked="0"/>
    </xf>
    <xf numFmtId="0" fontId="1" fillId="0" borderId="0" xfId="78" applyFont="1" applyFill="1" applyBorder="1" applyAlignment="1" applyProtection="1">
      <alignment/>
      <protection locked="0"/>
    </xf>
    <xf numFmtId="0" fontId="1" fillId="0" borderId="0" xfId="78" applyFont="1" applyFill="1" applyBorder="1" applyAlignment="1" applyProtection="1">
      <alignment horizontal="center"/>
      <protection locked="0"/>
    </xf>
    <xf numFmtId="0" fontId="1" fillId="0" borderId="0" xfId="78" applyFont="1" applyFill="1" applyAlignment="1" applyProtection="1">
      <alignment horizontal="center"/>
      <protection locked="0"/>
    </xf>
    <xf numFmtId="0" fontId="1" fillId="0" borderId="0" xfId="78" applyFont="1" applyFill="1" applyProtection="1">
      <alignment/>
      <protection locked="0"/>
    </xf>
    <xf numFmtId="43" fontId="1" fillId="0" borderId="0" xfId="63" applyFont="1" applyFill="1" applyAlignment="1" applyProtection="1">
      <alignment/>
      <protection locked="0"/>
    </xf>
    <xf numFmtId="0" fontId="1" fillId="0" borderId="0" xfId="78" applyFont="1" applyFill="1" applyBorder="1" applyAlignment="1" applyProtection="1">
      <alignment horizontal="left"/>
      <protection locked="0"/>
    </xf>
    <xf numFmtId="0" fontId="3" fillId="0" borderId="0" xfId="78" applyFont="1" applyFill="1" applyBorder="1" applyAlignment="1" applyProtection="1">
      <alignment horizontal="right"/>
      <protection/>
    </xf>
    <xf numFmtId="209" fontId="1" fillId="0" borderId="0" xfId="63" applyNumberFormat="1" applyFont="1" applyFill="1" applyBorder="1" applyAlignment="1" applyProtection="1">
      <alignment horizontal="center"/>
      <protection locked="0"/>
    </xf>
    <xf numFmtId="0" fontId="1" fillId="0" borderId="0" xfId="78" applyFont="1" applyFill="1" applyProtection="1">
      <alignment/>
      <protection/>
    </xf>
    <xf numFmtId="0" fontId="1" fillId="0" borderId="0" xfId="78" applyFont="1" applyFill="1" applyBorder="1" applyAlignment="1" applyProtection="1">
      <alignment horizontal="left"/>
      <protection/>
    </xf>
    <xf numFmtId="0" fontId="35" fillId="0" borderId="39" xfId="93" applyFont="1" applyFill="1" applyBorder="1" applyAlignment="1" applyProtection="1">
      <alignment horizontal="center"/>
      <protection locked="0"/>
    </xf>
    <xf numFmtId="43" fontId="35" fillId="0" borderId="39" xfId="63" applyFont="1" applyFill="1" applyBorder="1" applyAlignment="1" applyProtection="1">
      <alignment horizontal="center"/>
      <protection locked="0"/>
    </xf>
    <xf numFmtId="213" fontId="50" fillId="55" borderId="63" xfId="63" applyNumberFormat="1" applyFont="1" applyFill="1" applyBorder="1" applyAlignment="1" applyProtection="1">
      <alignment horizontal="center"/>
      <protection locked="0"/>
    </xf>
    <xf numFmtId="43" fontId="35" fillId="0" borderId="64" xfId="63" applyFont="1" applyFill="1" applyBorder="1" applyAlignment="1" applyProtection="1">
      <alignment horizontal="center"/>
      <protection locked="0"/>
    </xf>
    <xf numFmtId="0" fontId="35" fillId="0" borderId="65" xfId="93" applyFont="1" applyFill="1" applyBorder="1" applyAlignment="1" applyProtection="1">
      <alignment/>
      <protection locked="0"/>
    </xf>
    <xf numFmtId="203" fontId="35" fillId="0" borderId="53" xfId="93" applyNumberFormat="1" applyFont="1" applyFill="1" applyBorder="1" applyAlignment="1" applyProtection="1">
      <alignment horizontal="center"/>
      <protection/>
    </xf>
    <xf numFmtId="43" fontId="35" fillId="0" borderId="66" xfId="63" applyFont="1" applyFill="1" applyBorder="1" applyAlignment="1" applyProtection="1">
      <alignment horizontal="center"/>
      <protection locked="0"/>
    </xf>
    <xf numFmtId="213" fontId="35" fillId="0" borderId="67" xfId="63" applyNumberFormat="1" applyFont="1" applyFill="1" applyBorder="1" applyAlignment="1" applyProtection="1">
      <alignment/>
      <protection locked="0"/>
    </xf>
    <xf numFmtId="0" fontId="34" fillId="0" borderId="0" xfId="93" applyFont="1" applyFill="1" applyBorder="1" applyAlignment="1" applyProtection="1">
      <alignment horizontal="center"/>
      <protection locked="0"/>
    </xf>
    <xf numFmtId="0" fontId="34" fillId="55" borderId="68" xfId="93" applyFont="1" applyFill="1" applyBorder="1" applyAlignment="1" applyProtection="1">
      <alignment horizontal="center"/>
      <protection locked="0"/>
    </xf>
    <xf numFmtId="213" fontId="50" fillId="55" borderId="63" xfId="63" applyNumberFormat="1" applyFont="1" applyFill="1" applyBorder="1" applyAlignment="1" applyProtection="1">
      <alignment horizontal="left"/>
      <protection locked="0"/>
    </xf>
    <xf numFmtId="0" fontId="43" fillId="0" borderId="0" xfId="78" applyFont="1" applyFill="1" applyProtection="1">
      <alignment/>
      <protection locked="0"/>
    </xf>
    <xf numFmtId="0" fontId="35" fillId="0" borderId="67" xfId="93" applyFont="1" applyFill="1" applyBorder="1" applyAlignment="1" applyProtection="1">
      <alignment/>
      <protection locked="0"/>
    </xf>
    <xf numFmtId="0" fontId="34" fillId="56" borderId="68" xfId="93" applyFont="1" applyFill="1" applyBorder="1" applyAlignment="1" applyProtection="1">
      <alignment horizontal="center"/>
      <protection locked="0"/>
    </xf>
    <xf numFmtId="43" fontId="51" fillId="56" borderId="63" xfId="63" applyFont="1" applyFill="1" applyBorder="1" applyAlignment="1" applyProtection="1">
      <alignment/>
      <protection locked="0"/>
    </xf>
    <xf numFmtId="0" fontId="35" fillId="5" borderId="68" xfId="93" applyFont="1" applyFill="1" applyBorder="1" applyAlignment="1" applyProtection="1">
      <alignment horizontal="center"/>
      <protection locked="0"/>
    </xf>
    <xf numFmtId="203" fontId="35" fillId="5" borderId="63" xfId="93" applyNumberFormat="1" applyFont="1" applyFill="1" applyBorder="1" applyAlignment="1" applyProtection="1">
      <alignment horizontal="right"/>
      <protection locked="0"/>
    </xf>
    <xf numFmtId="43" fontId="35" fillId="0" borderId="39" xfId="63" applyFont="1" applyFill="1" applyBorder="1" applyAlignment="1" applyProtection="1">
      <alignment horizontal="center" vertical="center"/>
      <protection locked="0"/>
    </xf>
    <xf numFmtId="0" fontId="34" fillId="57" borderId="68" xfId="93" applyFont="1" applyFill="1" applyBorder="1" applyAlignment="1" applyProtection="1">
      <alignment horizontal="center"/>
      <protection locked="0"/>
    </xf>
    <xf numFmtId="43" fontId="51" fillId="57" borderId="63" xfId="63" applyFont="1" applyFill="1" applyBorder="1" applyAlignment="1" applyProtection="1">
      <alignment/>
      <protection locked="0"/>
    </xf>
    <xf numFmtId="0" fontId="35" fillId="17" borderId="68" xfId="93" applyFont="1" applyFill="1" applyBorder="1" applyAlignment="1" applyProtection="1">
      <alignment horizontal="center"/>
      <protection locked="0"/>
    </xf>
    <xf numFmtId="0" fontId="35" fillId="17" borderId="63" xfId="93" applyFont="1" applyFill="1" applyBorder="1" applyAlignment="1" applyProtection="1">
      <alignment horizontal="right"/>
      <protection locked="0"/>
    </xf>
    <xf numFmtId="43" fontId="35" fillId="0" borderId="66" xfId="63" applyFont="1" applyFill="1" applyBorder="1" applyAlignment="1" applyProtection="1">
      <alignment horizontal="center" vertical="center"/>
      <protection locked="0"/>
    </xf>
    <xf numFmtId="232" fontId="35" fillId="41" borderId="63" xfId="63" applyNumberFormat="1" applyFont="1" applyFill="1" applyBorder="1" applyAlignment="1" applyProtection="1">
      <alignment horizontal="left"/>
      <protection locked="0"/>
    </xf>
    <xf numFmtId="232" fontId="35" fillId="3" borderId="63" xfId="63" applyNumberFormat="1" applyFont="1" applyFill="1" applyBorder="1" applyAlignment="1" applyProtection="1">
      <alignment horizontal="left"/>
      <protection locked="0"/>
    </xf>
    <xf numFmtId="219" fontId="35" fillId="0" borderId="0" xfId="93" applyNumberFormat="1" applyFont="1" applyFill="1" applyAlignment="1" applyProtection="1">
      <alignment horizontal="center"/>
      <protection locked="0"/>
    </xf>
    <xf numFmtId="232" fontId="52" fillId="2" borderId="63" xfId="63" applyNumberFormat="1" applyFont="1" applyFill="1" applyBorder="1" applyAlignment="1" applyProtection="1">
      <alignment horizontal="left"/>
      <protection locked="0"/>
    </xf>
    <xf numFmtId="203" fontId="35" fillId="0" borderId="67" xfId="93" applyNumberFormat="1" applyFont="1" applyFill="1" applyBorder="1" applyAlignment="1" applyProtection="1">
      <alignment/>
      <protection locked="0"/>
    </xf>
    <xf numFmtId="43" fontId="35" fillId="0" borderId="0" xfId="63" applyNumberFormat="1" applyFont="1" applyFill="1" applyAlignment="1" applyProtection="1">
      <alignment horizontal="center"/>
      <protection locked="0"/>
    </xf>
    <xf numFmtId="213" fontId="44" fillId="0" borderId="56" xfId="63" applyNumberFormat="1" applyFont="1" applyFill="1" applyBorder="1" applyAlignment="1" applyProtection="1">
      <alignment horizontal="left" vertical="center"/>
      <protection/>
    </xf>
    <xf numFmtId="43" fontId="44" fillId="0" borderId="56" xfId="63" applyFont="1" applyFill="1" applyBorder="1" applyAlignment="1" applyProtection="1">
      <alignment horizontal="center" vertical="center"/>
      <protection/>
    </xf>
    <xf numFmtId="0" fontId="0" fillId="0" borderId="0" xfId="78" applyBorder="1" applyProtection="1">
      <alignment/>
      <protection/>
    </xf>
    <xf numFmtId="43" fontId="35" fillId="0" borderId="69" xfId="63" applyFont="1" applyFill="1" applyBorder="1" applyAlignment="1" applyProtection="1">
      <alignment horizontal="center"/>
      <protection locked="0"/>
    </xf>
    <xf numFmtId="213" fontId="35" fillId="0" borderId="70" xfId="63" applyNumberFormat="1" applyFont="1" applyFill="1" applyBorder="1" applyAlignment="1" applyProtection="1">
      <alignment/>
      <protection locked="0"/>
    </xf>
    <xf numFmtId="0" fontId="0" fillId="0" borderId="39" xfId="78" applyFill="1" applyBorder="1" applyProtection="1">
      <alignment/>
      <protection locked="0"/>
    </xf>
    <xf numFmtId="213" fontId="35" fillId="0" borderId="0" xfId="63" applyNumberFormat="1" applyFont="1" applyFill="1" applyAlignment="1" applyProtection="1">
      <alignment horizontal="center"/>
      <protection hidden="1"/>
    </xf>
    <xf numFmtId="0" fontId="35" fillId="0" borderId="0" xfId="93" applyFont="1" applyFill="1" applyAlignment="1" applyProtection="1">
      <alignment horizontal="center"/>
      <protection hidden="1"/>
    </xf>
    <xf numFmtId="0" fontId="0" fillId="0" borderId="0" xfId="78">
      <alignment/>
      <protection/>
    </xf>
    <xf numFmtId="213" fontId="50" fillId="55" borderId="63" xfId="63" applyNumberFormat="1" applyFont="1" applyFill="1" applyBorder="1" applyAlignment="1" applyProtection="1">
      <alignment horizontal="center"/>
      <protection hidden="1"/>
    </xf>
    <xf numFmtId="213" fontId="53" fillId="0" borderId="0" xfId="63" applyNumberFormat="1" applyFont="1" applyFill="1" applyBorder="1" applyAlignment="1" applyProtection="1">
      <alignment horizontal="center"/>
      <protection hidden="1"/>
    </xf>
    <xf numFmtId="213" fontId="54" fillId="0" borderId="0" xfId="63" applyNumberFormat="1" applyFont="1" applyFill="1" applyBorder="1" applyAlignment="1" applyProtection="1">
      <alignment horizontal="center"/>
      <protection hidden="1"/>
    </xf>
    <xf numFmtId="213" fontId="35" fillId="0" borderId="39" xfId="63" applyNumberFormat="1" applyFont="1" applyFill="1" applyBorder="1" applyAlignment="1" applyProtection="1">
      <alignment horizontal="center"/>
      <protection hidden="1"/>
    </xf>
    <xf numFmtId="213" fontId="35" fillId="0" borderId="64" xfId="63" applyNumberFormat="1" applyFont="1" applyFill="1" applyBorder="1" applyAlignment="1" applyProtection="1">
      <alignment horizontal="center"/>
      <protection hidden="1"/>
    </xf>
    <xf numFmtId="203" fontId="35" fillId="0" borderId="65" xfId="93" applyNumberFormat="1" applyFont="1" applyFill="1" applyBorder="1" applyAlignment="1" applyProtection="1">
      <alignment horizontal="center"/>
      <protection hidden="1"/>
    </xf>
    <xf numFmtId="213" fontId="35" fillId="0" borderId="66" xfId="63" applyNumberFormat="1" applyFont="1" applyFill="1" applyBorder="1" applyAlignment="1" applyProtection="1">
      <alignment horizontal="center"/>
      <protection hidden="1"/>
    </xf>
    <xf numFmtId="203" fontId="35" fillId="0" borderId="67" xfId="93" applyNumberFormat="1" applyFont="1" applyFill="1" applyBorder="1" applyAlignment="1" applyProtection="1">
      <alignment horizontal="center"/>
      <protection hidden="1"/>
    </xf>
    <xf numFmtId="0" fontId="35" fillId="0" borderId="0" xfId="93" applyFont="1" applyFill="1" applyAlignment="1" applyProtection="1">
      <alignment horizontal="left"/>
      <protection hidden="1"/>
    </xf>
    <xf numFmtId="213" fontId="35" fillId="0" borderId="39" xfId="63" applyNumberFormat="1" applyFont="1" applyFill="1" applyBorder="1" applyAlignment="1" applyProtection="1">
      <alignment horizontal="center" vertical="center"/>
      <protection hidden="1"/>
    </xf>
    <xf numFmtId="213" fontId="35" fillId="0" borderId="66" xfId="63" applyNumberFormat="1" applyFont="1" applyFill="1" applyBorder="1" applyAlignment="1" applyProtection="1">
      <alignment horizontal="center" vertical="center"/>
      <protection hidden="1"/>
    </xf>
    <xf numFmtId="203" fontId="35" fillId="0" borderId="67" xfId="93" applyNumberFormat="1" applyFont="1" applyFill="1" applyBorder="1" applyAlignment="1" applyProtection="1">
      <alignment horizontal="center" vertical="center"/>
      <protection hidden="1"/>
    </xf>
    <xf numFmtId="213" fontId="35" fillId="0" borderId="69" xfId="63" applyNumberFormat="1" applyFont="1" applyFill="1" applyBorder="1" applyAlignment="1" applyProtection="1">
      <alignment horizontal="center"/>
      <protection hidden="1"/>
    </xf>
    <xf numFmtId="203" fontId="35" fillId="0" borderId="70" xfId="93" applyNumberFormat="1" applyFont="1" applyFill="1" applyBorder="1" applyAlignment="1" applyProtection="1">
      <alignment horizontal="center"/>
      <protection hidden="1"/>
    </xf>
    <xf numFmtId="213" fontId="0" fillId="0" borderId="39" xfId="63" applyNumberFormat="1" applyFont="1" applyFill="1" applyBorder="1" applyAlignment="1" applyProtection="1">
      <alignment/>
      <protection hidden="1"/>
    </xf>
    <xf numFmtId="0" fontId="35" fillId="0" borderId="0" xfId="93" applyFont="1" applyFill="1" applyBorder="1" applyAlignment="1" applyProtection="1">
      <alignment horizontal="center"/>
      <protection hidden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24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6" fillId="0" borderId="48" xfId="0" applyFont="1" applyBorder="1" applyAlignment="1" applyProtection="1">
      <alignment horizontal="center"/>
      <protection locked="0"/>
    </xf>
    <xf numFmtId="0" fontId="6" fillId="0" borderId="71" xfId="0" applyFont="1" applyBorder="1" applyAlignment="1" applyProtection="1">
      <alignment horizontal="center"/>
      <protection locked="0"/>
    </xf>
    <xf numFmtId="0" fontId="6" fillId="0" borderId="49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7" fillId="0" borderId="24" xfId="94" applyFont="1" applyBorder="1" applyAlignment="1" applyProtection="1">
      <alignment horizontal="left"/>
      <protection locked="0"/>
    </xf>
    <xf numFmtId="0" fontId="7" fillId="0" borderId="25" xfId="94" applyFont="1" applyBorder="1" applyAlignment="1" applyProtection="1">
      <alignment horizontal="left"/>
      <protection locked="0"/>
    </xf>
    <xf numFmtId="0" fontId="6" fillId="0" borderId="22" xfId="0" applyFont="1" applyBorder="1" applyAlignment="1" applyProtection="1">
      <alignment horizontal="left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6" fillId="0" borderId="25" xfId="0" applyFont="1" applyBorder="1" applyAlignment="1" applyProtection="1">
      <alignment horizontal="left"/>
      <protection locked="0"/>
    </xf>
    <xf numFmtId="0" fontId="7" fillId="0" borderId="24" xfId="0" applyFont="1" applyBorder="1" applyAlignment="1" applyProtection="1">
      <alignment horizontal="left"/>
      <protection locked="0"/>
    </xf>
    <xf numFmtId="0" fontId="7" fillId="0" borderId="25" xfId="0" applyFont="1" applyBorder="1" applyAlignment="1" applyProtection="1">
      <alignment horizontal="left"/>
      <protection locked="0"/>
    </xf>
    <xf numFmtId="43" fontId="6" fillId="0" borderId="0" xfId="60" applyFont="1" applyBorder="1" applyAlignment="1">
      <alignment horizontal="left"/>
    </xf>
    <xf numFmtId="0" fontId="7" fillId="0" borderId="22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72" xfId="0" applyFont="1" applyBorder="1" applyAlignment="1">
      <alignment horizontal="left" vertical="center"/>
    </xf>
    <xf numFmtId="0" fontId="6" fillId="0" borderId="7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43" fontId="6" fillId="0" borderId="19" xfId="60" applyFont="1" applyBorder="1" applyAlignment="1">
      <alignment horizontal="center" vertical="center" wrapText="1"/>
    </xf>
    <xf numFmtId="43" fontId="6" fillId="0" borderId="20" xfId="6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210" fontId="7" fillId="0" borderId="0" xfId="0" applyNumberFormat="1" applyFont="1" applyBorder="1" applyAlignment="1">
      <alignment horizontal="left"/>
    </xf>
    <xf numFmtId="43" fontId="6" fillId="0" borderId="79" xfId="60" applyFont="1" applyBorder="1" applyAlignment="1">
      <alignment horizontal="center"/>
    </xf>
    <xf numFmtId="43" fontId="6" fillId="0" borderId="80" xfId="6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 applyProtection="1">
      <alignment horizontal="left"/>
      <protection locked="0"/>
    </xf>
    <xf numFmtId="0" fontId="7" fillId="0" borderId="25" xfId="0" applyFont="1" applyFill="1" applyBorder="1" applyAlignment="1" applyProtection="1">
      <alignment horizontal="left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left"/>
      <protection locked="0"/>
    </xf>
    <xf numFmtId="0" fontId="6" fillId="0" borderId="35" xfId="0" applyFont="1" applyBorder="1" applyAlignment="1" applyProtection="1">
      <alignment horizontal="left"/>
      <protection locked="0"/>
    </xf>
    <xf numFmtId="0" fontId="6" fillId="0" borderId="72" xfId="0" applyFont="1" applyBorder="1" applyAlignment="1" applyProtection="1">
      <alignment horizontal="left"/>
      <protection locked="0"/>
    </xf>
    <xf numFmtId="0" fontId="6" fillId="0" borderId="36" xfId="0" applyFont="1" applyBorder="1" applyAlignment="1" applyProtection="1">
      <alignment horizontal="center"/>
      <protection locked="0"/>
    </xf>
    <xf numFmtId="0" fontId="6" fillId="0" borderId="41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209" fontId="6" fillId="0" borderId="78" xfId="60" applyNumberFormat="1" applyFont="1" applyBorder="1" applyAlignment="1">
      <alignment horizontal="center" vertical="center"/>
    </xf>
    <xf numFmtId="209" fontId="6" fillId="0" borderId="38" xfId="6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left"/>
    </xf>
    <xf numFmtId="0" fontId="6" fillId="0" borderId="81" xfId="0" applyFont="1" applyBorder="1" applyAlignment="1">
      <alignment horizontal="left" vertical="center"/>
    </xf>
    <xf numFmtId="0" fontId="6" fillId="0" borderId="82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42" xfId="0" applyFont="1" applyBorder="1" applyAlignment="1" applyProtection="1">
      <alignment horizontal="center"/>
      <protection locked="0"/>
    </xf>
    <xf numFmtId="0" fontId="7" fillId="0" borderId="24" xfId="94" applyFont="1" applyBorder="1" applyAlignment="1">
      <alignment horizontal="left"/>
      <protection/>
    </xf>
    <xf numFmtId="0" fontId="7" fillId="0" borderId="25" xfId="94" applyFont="1" applyBorder="1" applyAlignment="1">
      <alignment horizontal="left"/>
      <protection/>
    </xf>
    <xf numFmtId="0" fontId="15" fillId="0" borderId="24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81" xfId="0" applyFont="1" applyBorder="1" applyAlignment="1">
      <alignment horizontal="left"/>
    </xf>
    <xf numFmtId="0" fontId="1" fillId="0" borderId="82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7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1" fillId="0" borderId="85" xfId="0" applyFont="1" applyBorder="1" applyAlignment="1">
      <alignment horizontal="center"/>
    </xf>
    <xf numFmtId="0" fontId="3" fillId="0" borderId="35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73" xfId="0" applyFont="1" applyBorder="1" applyAlignment="1">
      <alignment horizontal="right"/>
    </xf>
    <xf numFmtId="0" fontId="1" fillId="0" borderId="47" xfId="0" applyFont="1" applyBorder="1" applyAlignment="1">
      <alignment horizontal="right"/>
    </xf>
    <xf numFmtId="0" fontId="1" fillId="0" borderId="44" xfId="0" applyFont="1" applyBorder="1" applyAlignment="1">
      <alignment horizontal="right"/>
    </xf>
    <xf numFmtId="0" fontId="6" fillId="0" borderId="36" xfId="0" applyFont="1" applyBorder="1" applyAlignment="1">
      <alignment horizontal="left"/>
    </xf>
    <xf numFmtId="0" fontId="3" fillId="0" borderId="7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09" fontId="3" fillId="0" borderId="74" xfId="60" applyNumberFormat="1" applyFont="1" applyBorder="1" applyAlignment="1">
      <alignment horizontal="center" vertical="center" wrapText="1"/>
    </xf>
    <xf numFmtId="209" fontId="3" fillId="0" borderId="46" xfId="6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43" fontId="1" fillId="0" borderId="81" xfId="60" applyFont="1" applyBorder="1" applyAlignment="1">
      <alignment horizontal="center"/>
    </xf>
    <xf numFmtId="43" fontId="1" fillId="0" borderId="45" xfId="60" applyFont="1" applyBorder="1" applyAlignment="1">
      <alignment horizontal="center"/>
    </xf>
    <xf numFmtId="0" fontId="1" fillId="0" borderId="24" xfId="0" applyFont="1" applyBorder="1" applyAlignment="1">
      <alignment horizontal="right"/>
    </xf>
    <xf numFmtId="209" fontId="1" fillId="0" borderId="24" xfId="60" applyNumberFormat="1" applyFont="1" applyBorder="1" applyAlignment="1">
      <alignment horizontal="left"/>
    </xf>
    <xf numFmtId="210" fontId="1" fillId="0" borderId="24" xfId="0" applyNumberFormat="1" applyFont="1" applyBorder="1" applyAlignment="1">
      <alignment horizontal="center"/>
    </xf>
    <xf numFmtId="210" fontId="1" fillId="0" borderId="24" xfId="0" applyNumberFormat="1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54" xfId="0" applyFont="1" applyBorder="1" applyAlignment="1">
      <alignment horizontal="center"/>
    </xf>
    <xf numFmtId="0" fontId="13" fillId="0" borderId="22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83" xfId="0" applyFont="1" applyBorder="1" applyAlignment="1">
      <alignment horizontal="left" vertical="center"/>
    </xf>
    <xf numFmtId="0" fontId="13" fillId="0" borderId="84" xfId="0" applyFont="1" applyBorder="1" applyAlignment="1">
      <alignment horizontal="left" vertical="center"/>
    </xf>
    <xf numFmtId="209" fontId="1" fillId="0" borderId="35" xfId="60" applyNumberFormat="1" applyFont="1" applyBorder="1" applyAlignment="1">
      <alignment horizontal="center"/>
    </xf>
    <xf numFmtId="10" fontId="13" fillId="0" borderId="24" xfId="0" applyNumberFormat="1" applyFont="1" applyBorder="1" applyAlignment="1">
      <alignment horizontal="center" vertical="center"/>
    </xf>
    <xf numFmtId="10" fontId="13" fillId="0" borderId="25" xfId="0" applyNumberFormat="1" applyFont="1" applyBorder="1" applyAlignment="1">
      <alignment horizontal="center" vertical="center"/>
    </xf>
    <xf numFmtId="10" fontId="13" fillId="0" borderId="84" xfId="0" applyNumberFormat="1" applyFont="1" applyBorder="1" applyAlignment="1">
      <alignment horizontal="center" vertical="center"/>
    </xf>
    <xf numFmtId="10" fontId="13" fillId="0" borderId="85" xfId="0" applyNumberFormat="1" applyFont="1" applyBorder="1" applyAlignment="1">
      <alignment horizontal="center" vertical="center"/>
    </xf>
    <xf numFmtId="209" fontId="1" fillId="0" borderId="27" xfId="60" applyNumberFormat="1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4" fillId="0" borderId="48" xfId="0" applyFont="1" applyBorder="1" applyAlignment="1">
      <alignment horizontal="center"/>
    </xf>
    <xf numFmtId="0" fontId="14" fillId="0" borderId="71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36" fillId="0" borderId="44" xfId="0" applyFont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0" fontId="13" fillId="0" borderId="28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1" fillId="0" borderId="31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42" xfId="0" applyFont="1" applyBorder="1" applyAlignment="1">
      <alignment horizontal="right"/>
    </xf>
    <xf numFmtId="10" fontId="13" fillId="0" borderId="35" xfId="0" applyNumberFormat="1" applyFont="1" applyBorder="1" applyAlignment="1">
      <alignment horizontal="center" vertical="center"/>
    </xf>
    <xf numFmtId="10" fontId="13" fillId="0" borderId="72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left"/>
    </xf>
    <xf numFmtId="209" fontId="1" fillId="0" borderId="22" xfId="60" applyNumberFormat="1" applyFont="1" applyBorder="1" applyAlignment="1">
      <alignment horizontal="center"/>
    </xf>
    <xf numFmtId="209" fontId="1" fillId="0" borderId="25" xfId="60" applyNumberFormat="1" applyFont="1" applyBorder="1" applyAlignment="1">
      <alignment horizontal="center"/>
    </xf>
    <xf numFmtId="43" fontId="1" fillId="0" borderId="79" xfId="60" applyFont="1" applyBorder="1" applyAlignment="1">
      <alignment horizontal="center"/>
    </xf>
    <xf numFmtId="43" fontId="1" fillId="0" borderId="80" xfId="60" applyFont="1" applyBorder="1" applyAlignment="1">
      <alignment horizontal="center"/>
    </xf>
    <xf numFmtId="43" fontId="1" fillId="0" borderId="86" xfId="60" applyFont="1" applyBorder="1" applyAlignment="1">
      <alignment horizontal="center"/>
    </xf>
    <xf numFmtId="43" fontId="1" fillId="0" borderId="87" xfId="6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43" fontId="1" fillId="0" borderId="22" xfId="60" applyFont="1" applyBorder="1" applyAlignment="1">
      <alignment horizontal="center"/>
    </xf>
    <xf numFmtId="43" fontId="1" fillId="0" borderId="24" xfId="60" applyFont="1" applyBorder="1" applyAlignment="1">
      <alignment horizontal="center"/>
    </xf>
    <xf numFmtId="43" fontId="1" fillId="0" borderId="25" xfId="6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43" fontId="1" fillId="0" borderId="83" xfId="60" applyFont="1" applyBorder="1" applyAlignment="1">
      <alignment horizontal="center"/>
    </xf>
    <xf numFmtId="43" fontId="1" fillId="0" borderId="84" xfId="60" applyFont="1" applyBorder="1" applyAlignment="1">
      <alignment horizontal="center"/>
    </xf>
    <xf numFmtId="43" fontId="1" fillId="0" borderId="85" xfId="6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" fillId="0" borderId="7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84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209" fontId="3" fillId="0" borderId="24" xfId="60" applyNumberFormat="1" applyFont="1" applyBorder="1" applyAlignment="1">
      <alignment horizontal="right"/>
    </xf>
    <xf numFmtId="43" fontId="1" fillId="0" borderId="75" xfId="60" applyFont="1" applyBorder="1" applyAlignment="1">
      <alignment horizontal="center"/>
    </xf>
    <xf numFmtId="43" fontId="1" fillId="0" borderId="76" xfId="60" applyFont="1" applyBorder="1" applyAlignment="1">
      <alignment horizontal="center"/>
    </xf>
    <xf numFmtId="43" fontId="1" fillId="0" borderId="77" xfId="60" applyFont="1" applyBorder="1" applyAlignment="1">
      <alignment horizontal="center"/>
    </xf>
    <xf numFmtId="0" fontId="1" fillId="0" borderId="47" xfId="0" applyFont="1" applyBorder="1" applyAlignment="1">
      <alignment horizontal="left"/>
    </xf>
    <xf numFmtId="209" fontId="1" fillId="0" borderId="81" xfId="60" applyNumberFormat="1" applyFont="1" applyBorder="1" applyAlignment="1">
      <alignment horizontal="center"/>
    </xf>
    <xf numFmtId="209" fontId="1" fillId="0" borderId="82" xfId="60" applyNumberFormat="1" applyFont="1" applyBorder="1" applyAlignment="1">
      <alignment horizontal="center"/>
    </xf>
    <xf numFmtId="209" fontId="1" fillId="0" borderId="45" xfId="60" applyNumberFormat="1" applyFont="1" applyBorder="1" applyAlignment="1">
      <alignment horizontal="center"/>
    </xf>
    <xf numFmtId="209" fontId="3" fillId="0" borderId="73" xfId="60" applyNumberFormat="1" applyFont="1" applyBorder="1" applyAlignment="1">
      <alignment horizontal="center" vertical="center" wrapText="1"/>
    </xf>
    <xf numFmtId="209" fontId="3" fillId="0" borderId="47" xfId="60" applyNumberFormat="1" applyFont="1" applyBorder="1" applyAlignment="1">
      <alignment horizontal="center" vertical="center" wrapText="1"/>
    </xf>
    <xf numFmtId="209" fontId="3" fillId="0" borderId="44" xfId="60" applyNumberFormat="1" applyFont="1" applyBorder="1" applyAlignment="1">
      <alignment horizontal="center" vertical="center" wrapText="1"/>
    </xf>
    <xf numFmtId="209" fontId="3" fillId="0" borderId="21" xfId="60" applyNumberFormat="1" applyFont="1" applyBorder="1" applyAlignment="1">
      <alignment horizontal="center" vertical="center" wrapText="1"/>
    </xf>
    <xf numFmtId="0" fontId="4" fillId="0" borderId="81" xfId="0" applyFont="1" applyBorder="1" applyAlignment="1">
      <alignment horizontal="left"/>
    </xf>
    <xf numFmtId="0" fontId="4" fillId="0" borderId="82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12" fillId="0" borderId="47" xfId="0" applyFont="1" applyBorder="1" applyAlignment="1">
      <alignment horizontal="center"/>
    </xf>
    <xf numFmtId="0" fontId="35" fillId="0" borderId="57" xfId="93" applyFont="1" applyFill="1" applyBorder="1" applyAlignment="1" applyProtection="1">
      <alignment horizontal="center" vertical="center"/>
      <protection/>
    </xf>
    <xf numFmtId="0" fontId="35" fillId="0" borderId="54" xfId="93" applyFont="1" applyFill="1" applyBorder="1" applyAlignment="1" applyProtection="1">
      <alignment horizontal="center" vertical="center"/>
      <protection/>
    </xf>
    <xf numFmtId="0" fontId="35" fillId="0" borderId="55" xfId="93" applyFont="1" applyFill="1" applyBorder="1" applyAlignment="1" applyProtection="1">
      <alignment horizontal="center" vertical="center"/>
      <protection/>
    </xf>
    <xf numFmtId="0" fontId="35" fillId="0" borderId="0" xfId="93" applyFont="1" applyFill="1" applyBorder="1" applyAlignment="1" applyProtection="1">
      <alignment horizontal="center" vertical="center"/>
      <protection/>
    </xf>
    <xf numFmtId="0" fontId="35" fillId="0" borderId="88" xfId="93" applyFont="1" applyFill="1" applyBorder="1" applyAlignment="1" applyProtection="1">
      <alignment horizontal="center" vertical="center"/>
      <protection/>
    </xf>
    <xf numFmtId="0" fontId="35" fillId="0" borderId="56" xfId="93" applyFont="1" applyFill="1" applyBorder="1" applyAlignment="1" applyProtection="1">
      <alignment horizontal="center" vertical="center"/>
      <protection/>
    </xf>
    <xf numFmtId="0" fontId="40" fillId="0" borderId="54" xfId="93" applyFont="1" applyFill="1" applyBorder="1" applyAlignment="1" applyProtection="1">
      <alignment horizontal="center" vertical="center"/>
      <protection/>
    </xf>
    <xf numFmtId="0" fontId="41" fillId="0" borderId="0" xfId="93" applyFont="1" applyFill="1" applyBorder="1" applyAlignment="1" applyProtection="1">
      <alignment horizontal="center" vertical="center"/>
      <protection/>
    </xf>
    <xf numFmtId="0" fontId="41" fillId="0" borderId="56" xfId="93" applyFont="1" applyFill="1" applyBorder="1" applyAlignment="1" applyProtection="1">
      <alignment horizontal="center" vertical="center"/>
      <protection/>
    </xf>
    <xf numFmtId="0" fontId="39" fillId="0" borderId="54" xfId="93" applyFont="1" applyFill="1" applyBorder="1" applyAlignment="1" applyProtection="1">
      <alignment horizontal="center" vertical="center"/>
      <protection/>
    </xf>
    <xf numFmtId="0" fontId="34" fillId="0" borderId="64" xfId="93" applyFont="1" applyFill="1" applyBorder="1" applyAlignment="1" applyProtection="1">
      <alignment horizontal="center" vertical="center"/>
      <protection/>
    </xf>
    <xf numFmtId="0" fontId="34" fillId="0" borderId="50" xfId="93" applyFont="1" applyFill="1" applyBorder="1" applyAlignment="1" applyProtection="1">
      <alignment horizontal="center" vertical="center"/>
      <protection/>
    </xf>
    <xf numFmtId="0" fontId="34" fillId="0" borderId="69" xfId="93" applyFont="1" applyFill="1" applyBorder="1" applyAlignment="1" applyProtection="1">
      <alignment horizontal="center" vertical="center"/>
      <protection/>
    </xf>
    <xf numFmtId="0" fontId="34" fillId="0" borderId="51" xfId="93" applyFont="1" applyFill="1" applyBorder="1" applyAlignment="1" applyProtection="1">
      <alignment horizontal="center" vertical="center"/>
      <protection/>
    </xf>
    <xf numFmtId="0" fontId="47" fillId="0" borderId="65" xfId="93" applyFont="1" applyFill="1" applyBorder="1" applyAlignment="1" applyProtection="1">
      <alignment horizontal="center" vertical="center"/>
      <protection/>
    </xf>
    <xf numFmtId="0" fontId="47" fillId="0" borderId="70" xfId="93" applyFont="1" applyFill="1" applyBorder="1" applyAlignment="1" applyProtection="1">
      <alignment horizontal="center" vertical="center"/>
      <protection/>
    </xf>
    <xf numFmtId="0" fontId="33" fillId="0" borderId="0" xfId="93" applyFont="1" applyFill="1" applyBorder="1" applyAlignment="1" applyProtection="1">
      <alignment horizontal="center" vertical="center"/>
      <protection/>
    </xf>
    <xf numFmtId="0" fontId="1" fillId="0" borderId="0" xfId="78" applyFont="1" applyFill="1" applyBorder="1" applyAlignment="1" applyProtection="1">
      <alignment horizontal="left"/>
      <protection locked="0"/>
    </xf>
    <xf numFmtId="0" fontId="1" fillId="0" borderId="0" xfId="78" applyFont="1" applyFill="1" applyBorder="1" applyAlignment="1" applyProtection="1">
      <alignment horizontal="center"/>
      <protection/>
    </xf>
    <xf numFmtId="0" fontId="35" fillId="0" borderId="55" xfId="93" applyFont="1" applyFill="1" applyBorder="1" applyAlignment="1" applyProtection="1">
      <alignment horizontal="center"/>
      <protection/>
    </xf>
    <xf numFmtId="0" fontId="35" fillId="0" borderId="88" xfId="93" applyFont="1" applyFill="1" applyBorder="1" applyAlignment="1" applyProtection="1">
      <alignment horizontal="center"/>
      <protection/>
    </xf>
    <xf numFmtId="0" fontId="35" fillId="0" borderId="0" xfId="93" applyFont="1" applyFill="1" applyBorder="1" applyAlignment="1" applyProtection="1">
      <alignment horizontal="left"/>
      <protection/>
    </xf>
    <xf numFmtId="0" fontId="35" fillId="0" borderId="56" xfId="93" applyFont="1" applyFill="1" applyBorder="1" applyAlignment="1" applyProtection="1">
      <alignment horizontal="left"/>
      <protection/>
    </xf>
    <xf numFmtId="0" fontId="34" fillId="0" borderId="57" xfId="93" applyFont="1" applyFill="1" applyBorder="1" applyAlignment="1" applyProtection="1">
      <alignment horizontal="center" vertical="center"/>
      <protection/>
    </xf>
    <xf numFmtId="0" fontId="34" fillId="0" borderId="54" xfId="93" applyFont="1" applyFill="1" applyBorder="1" applyAlignment="1" applyProtection="1">
      <alignment horizontal="center" vertical="center"/>
      <protection/>
    </xf>
    <xf numFmtId="0" fontId="34" fillId="0" borderId="58" xfId="93" applyFont="1" applyFill="1" applyBorder="1" applyAlignment="1" applyProtection="1">
      <alignment horizontal="center" vertical="center"/>
      <protection/>
    </xf>
    <xf numFmtId="0" fontId="34" fillId="0" borderId="88" xfId="93" applyFont="1" applyFill="1" applyBorder="1" applyAlignment="1" applyProtection="1">
      <alignment horizontal="center" vertical="center"/>
      <protection/>
    </xf>
    <xf numFmtId="0" fontId="34" fillId="0" borderId="56" xfId="93" applyFont="1" applyFill="1" applyBorder="1" applyAlignment="1" applyProtection="1">
      <alignment horizontal="center" vertical="center"/>
      <protection/>
    </xf>
    <xf numFmtId="0" fontId="34" fillId="0" borderId="89" xfId="93" applyFont="1" applyFill="1" applyBorder="1" applyAlignment="1" applyProtection="1">
      <alignment horizontal="center" vertical="center"/>
      <protection/>
    </xf>
    <xf numFmtId="0" fontId="46" fillId="0" borderId="0" xfId="93" applyFont="1" applyFill="1" applyAlignment="1" applyProtection="1">
      <alignment horizontal="center"/>
      <protection locked="0"/>
    </xf>
    <xf numFmtId="0" fontId="35" fillId="0" borderId="57" xfId="93" applyFont="1" applyFill="1" applyBorder="1" applyAlignment="1" applyProtection="1">
      <alignment horizontal="center" vertical="top"/>
      <protection/>
    </xf>
    <xf numFmtId="0" fontId="35" fillId="0" borderId="55" xfId="93" applyFont="1" applyFill="1" applyBorder="1" applyAlignment="1" applyProtection="1">
      <alignment horizontal="center" vertical="top"/>
      <protection/>
    </xf>
    <xf numFmtId="0" fontId="35" fillId="0" borderId="88" xfId="93" applyFont="1" applyFill="1" applyBorder="1" applyAlignment="1" applyProtection="1">
      <alignment horizontal="center" vertical="top"/>
      <protection/>
    </xf>
    <xf numFmtId="43" fontId="35" fillId="0" borderId="54" xfId="93" applyNumberFormat="1" applyFont="1" applyFill="1" applyBorder="1" applyAlignment="1" applyProtection="1">
      <alignment horizontal="left"/>
      <protection/>
    </xf>
    <xf numFmtId="0" fontId="0" fillId="0" borderId="54" xfId="78" applyFill="1" applyBorder="1" applyAlignment="1" applyProtection="1">
      <alignment horizontal="left"/>
      <protection/>
    </xf>
    <xf numFmtId="0" fontId="0" fillId="0" borderId="58" xfId="78" applyFill="1" applyBorder="1" applyAlignment="1" applyProtection="1">
      <alignment horizontal="left"/>
      <protection/>
    </xf>
    <xf numFmtId="43" fontId="35" fillId="0" borderId="0" xfId="93" applyNumberFormat="1" applyFont="1" applyFill="1" applyBorder="1" applyAlignment="1" applyProtection="1">
      <alignment horizontal="center"/>
      <protection/>
    </xf>
    <xf numFmtId="0" fontId="35" fillId="0" borderId="0" xfId="93" applyFont="1" applyFill="1" applyBorder="1" applyAlignment="1" applyProtection="1">
      <alignment horizontal="center"/>
      <protection/>
    </xf>
    <xf numFmtId="0" fontId="35" fillId="0" borderId="52" xfId="93" applyFont="1" applyFill="1" applyBorder="1" applyAlignment="1" applyProtection="1">
      <alignment horizontal="center"/>
      <protection/>
    </xf>
    <xf numFmtId="203" fontId="35" fillId="0" borderId="0" xfId="93" applyNumberFormat="1" applyFont="1" applyFill="1" applyBorder="1" applyAlignment="1" applyProtection="1">
      <alignment horizontal="center"/>
      <protection/>
    </xf>
    <xf numFmtId="203" fontId="35" fillId="0" borderId="52" xfId="93" applyNumberFormat="1" applyFont="1" applyFill="1" applyBorder="1" applyAlignment="1" applyProtection="1">
      <alignment horizontal="center"/>
      <protection/>
    </xf>
    <xf numFmtId="203" fontId="35" fillId="0" borderId="56" xfId="93" applyNumberFormat="1" applyFont="1" applyFill="1" applyBorder="1" applyAlignment="1" applyProtection="1">
      <alignment horizontal="center"/>
      <protection/>
    </xf>
    <xf numFmtId="203" fontId="35" fillId="0" borderId="89" xfId="93" applyNumberFormat="1" applyFont="1" applyFill="1" applyBorder="1" applyAlignment="1" applyProtection="1">
      <alignment horizontal="center"/>
      <protection/>
    </xf>
    <xf numFmtId="0" fontId="35" fillId="0" borderId="58" xfId="93" applyFont="1" applyFill="1" applyBorder="1" applyAlignment="1" applyProtection="1">
      <alignment horizontal="center"/>
      <protection/>
    </xf>
    <xf numFmtId="0" fontId="35" fillId="0" borderId="89" xfId="93" applyFont="1" applyFill="1" applyBorder="1" applyAlignment="1" applyProtection="1">
      <alignment horizontal="center"/>
      <protection/>
    </xf>
    <xf numFmtId="0" fontId="35" fillId="0" borderId="71" xfId="93" applyFont="1" applyFill="1" applyBorder="1" applyAlignment="1" applyProtection="1">
      <alignment horizontal="center"/>
      <protection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omma 3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Hyperlink 2" xfId="74"/>
    <cellStyle name="Input" xfId="75"/>
    <cellStyle name="Linked Cell" xfId="76"/>
    <cellStyle name="Neutral" xfId="77"/>
    <cellStyle name="Normal 2" xfId="78"/>
    <cellStyle name="Note" xfId="79"/>
    <cellStyle name="Output" xfId="80"/>
    <cellStyle name="Percent" xfId="81"/>
    <cellStyle name="Percent 2" xfId="82"/>
    <cellStyle name="Title" xfId="83"/>
    <cellStyle name="Total" xfId="84"/>
    <cellStyle name="Warning Text" xfId="85"/>
    <cellStyle name="การคำนวณ" xfId="86"/>
    <cellStyle name="ข้อความเตือน" xfId="87"/>
    <cellStyle name="ข้อความอธิบาย" xfId="88"/>
    <cellStyle name="ชื่อเรื่อง" xfId="89"/>
    <cellStyle name="เซลล์ตรวจสอบ" xfId="90"/>
    <cellStyle name="เซลล์ที่มีการเชื่อมโยง" xfId="91"/>
    <cellStyle name="ดี" xfId="92"/>
    <cellStyle name="ปกติ_ตัวอย่างการคำนวณ FACTOR F" xfId="93"/>
    <cellStyle name="ปกติ_ปร.4" xfId="94"/>
    <cellStyle name="ป้อนค่า" xfId="95"/>
    <cellStyle name="ปานกลาง" xfId="96"/>
    <cellStyle name="ผลรวม" xfId="97"/>
    <cellStyle name="แย่" xfId="98"/>
    <cellStyle name="ส่วนที่ถูกเน้น1" xfId="99"/>
    <cellStyle name="ส่วนที่ถูกเน้น2" xfId="100"/>
    <cellStyle name="ส่วนที่ถูกเน้น3" xfId="101"/>
    <cellStyle name="ส่วนที่ถูกเน้น4" xfId="102"/>
    <cellStyle name="ส่วนที่ถูกเน้น5" xfId="103"/>
    <cellStyle name="ส่วนที่ถูกเน้น6" xfId="104"/>
    <cellStyle name="แสดงผล" xfId="105"/>
    <cellStyle name="หมายเหตุ" xfId="106"/>
    <cellStyle name="หัวเรื่อง 1" xfId="107"/>
    <cellStyle name="หัวเรื่อง 2" xfId="108"/>
    <cellStyle name="หัวเรื่อง 3" xfId="109"/>
    <cellStyle name="หัวเรื่อง 4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22</xdr:row>
      <xdr:rowOff>9525</xdr:rowOff>
    </xdr:from>
    <xdr:to>
      <xdr:col>2</xdr:col>
      <xdr:colOff>0</xdr:colOff>
      <xdr:row>24</xdr:row>
      <xdr:rowOff>38100</xdr:rowOff>
    </xdr:to>
    <xdr:sp>
      <xdr:nvSpPr>
        <xdr:cNvPr id="1" name="วงเล็บปีกกาซ้าย 1"/>
        <xdr:cNvSpPr>
          <a:spLocks/>
        </xdr:cNvSpPr>
      </xdr:nvSpPr>
      <xdr:spPr>
        <a:xfrm>
          <a:off x="752475" y="5972175"/>
          <a:ext cx="133350" cy="561975"/>
        </a:xfrm>
        <a:prstGeom prst="leftBrace">
          <a:avLst>
            <a:gd name="adj" fmla="val -48023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22</xdr:row>
      <xdr:rowOff>28575</xdr:rowOff>
    </xdr:from>
    <xdr:to>
      <xdr:col>9</xdr:col>
      <xdr:colOff>142875</xdr:colOff>
      <xdr:row>24</xdr:row>
      <xdr:rowOff>28575</xdr:rowOff>
    </xdr:to>
    <xdr:sp>
      <xdr:nvSpPr>
        <xdr:cNvPr id="2" name="วงเล็บปีกกาขวา 2"/>
        <xdr:cNvSpPr>
          <a:spLocks/>
        </xdr:cNvSpPr>
      </xdr:nvSpPr>
      <xdr:spPr>
        <a:xfrm>
          <a:off x="4991100" y="5991225"/>
          <a:ext cx="85725" cy="5334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77"/>
  <sheetViews>
    <sheetView showGridLines="0" tabSelected="1" view="pageBreakPreview" zoomScaleSheetLayoutView="100" zoomScalePageLayoutView="0" workbookViewId="0" topLeftCell="A1">
      <pane ySplit="7" topLeftCell="A196" activePane="bottomLeft" state="frozen"/>
      <selection pane="topLeft" activeCell="A1" sqref="A1"/>
      <selection pane="bottomLeft" activeCell="D4" sqref="D4:H4"/>
    </sheetView>
  </sheetViews>
  <sheetFormatPr defaultColWidth="9.140625" defaultRowHeight="12.75"/>
  <cols>
    <col min="1" max="1" width="6.57421875" style="11" customWidth="1"/>
    <col min="2" max="2" width="5.28125" style="11" customWidth="1"/>
    <col min="3" max="3" width="2.28125" style="10" customWidth="1"/>
    <col min="4" max="4" width="6.8515625" style="10" customWidth="1"/>
    <col min="5" max="5" width="33.28125" style="10" customWidth="1"/>
    <col min="6" max="6" width="9.57421875" style="12" customWidth="1"/>
    <col min="7" max="7" width="6.8515625" style="10" customWidth="1"/>
    <col min="8" max="9" width="11.7109375" style="122" customWidth="1"/>
    <col min="10" max="10" width="11.7109375" style="123" customWidth="1"/>
    <col min="11" max="11" width="11.7109375" style="122" customWidth="1"/>
    <col min="12" max="12" width="13.140625" style="122" customWidth="1"/>
    <col min="13" max="13" width="8.57421875" style="10" bestFit="1" customWidth="1"/>
    <col min="14" max="16384" width="9.140625" style="10" customWidth="1"/>
  </cols>
  <sheetData>
    <row r="1" spans="1:13" ht="21">
      <c r="A1" s="406" t="s">
        <v>197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</row>
    <row r="2" spans="1:13" ht="18.75" customHeight="1">
      <c r="A2" s="365" t="s">
        <v>255</v>
      </c>
      <c r="B2" s="365"/>
      <c r="C2" s="364" t="s">
        <v>322</v>
      </c>
      <c r="D2" s="364"/>
      <c r="E2" s="364"/>
      <c r="F2" s="364"/>
      <c r="G2" s="364"/>
      <c r="H2" s="364"/>
      <c r="I2" s="364"/>
      <c r="J2" s="364"/>
      <c r="K2" s="364"/>
      <c r="L2" s="364"/>
      <c r="M2" s="364"/>
    </row>
    <row r="3" spans="1:13" ht="18.75" customHeight="1">
      <c r="A3" s="365" t="s">
        <v>1</v>
      </c>
      <c r="B3" s="365"/>
      <c r="C3" s="365"/>
      <c r="D3" s="364" t="s">
        <v>340</v>
      </c>
      <c r="E3" s="364"/>
      <c r="F3" s="364"/>
      <c r="G3" s="364"/>
      <c r="H3" s="364"/>
      <c r="I3" s="145" t="s">
        <v>12</v>
      </c>
      <c r="J3" s="391" t="s">
        <v>341</v>
      </c>
      <c r="K3" s="391"/>
      <c r="L3" s="391"/>
      <c r="M3" s="391"/>
    </row>
    <row r="4" spans="1:13" ht="18.75" customHeight="1">
      <c r="A4" s="365" t="s">
        <v>11</v>
      </c>
      <c r="B4" s="365"/>
      <c r="C4" s="365"/>
      <c r="D4" s="392" t="s">
        <v>347</v>
      </c>
      <c r="E4" s="392"/>
      <c r="F4" s="392"/>
      <c r="G4" s="392"/>
      <c r="H4" s="392"/>
      <c r="I4" s="360" t="s">
        <v>3</v>
      </c>
      <c r="J4" s="360"/>
      <c r="K4" s="393"/>
      <c r="L4" s="393"/>
      <c r="M4" s="393"/>
    </row>
    <row r="5" spans="1:13" ht="18.75" customHeight="1" thickBot="1">
      <c r="A5" s="365" t="s">
        <v>130</v>
      </c>
      <c r="B5" s="365"/>
      <c r="C5" s="365"/>
      <c r="D5" s="364"/>
      <c r="E5" s="364"/>
      <c r="F5" s="364"/>
      <c r="G5" s="364"/>
      <c r="H5" s="364"/>
      <c r="I5" s="360" t="s">
        <v>23</v>
      </c>
      <c r="J5" s="360"/>
      <c r="K5" s="393"/>
      <c r="L5" s="393"/>
      <c r="M5" s="393"/>
    </row>
    <row r="6" spans="1:13" ht="18.75" customHeight="1" thickTop="1">
      <c r="A6" s="366" t="s">
        <v>4</v>
      </c>
      <c r="B6" s="374" t="s">
        <v>5</v>
      </c>
      <c r="C6" s="375"/>
      <c r="D6" s="375"/>
      <c r="E6" s="375"/>
      <c r="F6" s="407" t="s">
        <v>16</v>
      </c>
      <c r="G6" s="389" t="s">
        <v>25</v>
      </c>
      <c r="H6" s="394" t="s">
        <v>160</v>
      </c>
      <c r="I6" s="395"/>
      <c r="J6" s="394" t="s">
        <v>52</v>
      </c>
      <c r="K6" s="395"/>
      <c r="L6" s="387" t="s">
        <v>54</v>
      </c>
      <c r="M6" s="366" t="s">
        <v>6</v>
      </c>
    </row>
    <row r="7" spans="1:13" ht="18.75" customHeight="1" thickBot="1">
      <c r="A7" s="367"/>
      <c r="B7" s="376"/>
      <c r="C7" s="377"/>
      <c r="D7" s="377"/>
      <c r="E7" s="377"/>
      <c r="F7" s="408"/>
      <c r="G7" s="390"/>
      <c r="H7" s="137" t="s">
        <v>178</v>
      </c>
      <c r="I7" s="137" t="s">
        <v>53</v>
      </c>
      <c r="J7" s="137" t="s">
        <v>178</v>
      </c>
      <c r="K7" s="137" t="s">
        <v>53</v>
      </c>
      <c r="L7" s="388"/>
      <c r="M7" s="367"/>
    </row>
    <row r="8" spans="1:13" ht="18.75" customHeight="1" thickTop="1">
      <c r="A8" s="48"/>
      <c r="B8" s="371" t="s">
        <v>189</v>
      </c>
      <c r="C8" s="372"/>
      <c r="D8" s="372"/>
      <c r="E8" s="373"/>
      <c r="F8" s="49"/>
      <c r="G8" s="50"/>
      <c r="H8" s="97"/>
      <c r="I8" s="97"/>
      <c r="J8" s="98"/>
      <c r="K8" s="97"/>
      <c r="L8" s="99"/>
      <c r="M8" s="50"/>
    </row>
    <row r="9" spans="1:13" ht="18.75" customHeight="1">
      <c r="A9" s="48"/>
      <c r="B9" s="368" t="s">
        <v>50</v>
      </c>
      <c r="C9" s="369"/>
      <c r="D9" s="369"/>
      <c r="E9" s="370"/>
      <c r="F9" s="49"/>
      <c r="G9" s="50"/>
      <c r="H9" s="97"/>
      <c r="I9" s="97"/>
      <c r="J9" s="98"/>
      <c r="K9" s="97"/>
      <c r="L9" s="99"/>
      <c r="M9" s="50"/>
    </row>
    <row r="10" spans="1:13" ht="18.75" customHeight="1">
      <c r="A10" s="52">
        <v>1</v>
      </c>
      <c r="B10" s="361" t="s">
        <v>100</v>
      </c>
      <c r="C10" s="362"/>
      <c r="D10" s="362"/>
      <c r="E10" s="363"/>
      <c r="F10" s="21"/>
      <c r="G10" s="22" t="s">
        <v>47</v>
      </c>
      <c r="H10" s="100"/>
      <c r="I10" s="100"/>
      <c r="J10" s="100"/>
      <c r="K10" s="100"/>
      <c r="L10" s="100"/>
      <c r="M10" s="22"/>
    </row>
    <row r="11" spans="1:13" ht="18.75" customHeight="1">
      <c r="A11" s="52">
        <v>2</v>
      </c>
      <c r="B11" s="361" t="s">
        <v>101</v>
      </c>
      <c r="C11" s="362"/>
      <c r="D11" s="362"/>
      <c r="E11" s="363"/>
      <c r="F11" s="21"/>
      <c r="G11" s="22" t="s">
        <v>47</v>
      </c>
      <c r="H11" s="100"/>
      <c r="I11" s="100"/>
      <c r="J11" s="100"/>
      <c r="K11" s="100"/>
      <c r="L11" s="100"/>
      <c r="M11" s="22"/>
    </row>
    <row r="12" spans="1:13" ht="18.75" customHeight="1">
      <c r="A12" s="52">
        <v>3</v>
      </c>
      <c r="B12" s="361" t="s">
        <v>102</v>
      </c>
      <c r="C12" s="362"/>
      <c r="D12" s="362"/>
      <c r="E12" s="363"/>
      <c r="F12" s="21"/>
      <c r="G12" s="22" t="s">
        <v>47</v>
      </c>
      <c r="H12" s="100"/>
      <c r="I12" s="100"/>
      <c r="J12" s="100"/>
      <c r="K12" s="100"/>
      <c r="L12" s="100"/>
      <c r="M12" s="22"/>
    </row>
    <row r="13" spans="1:13" ht="18.75" customHeight="1">
      <c r="A13" s="52">
        <v>4</v>
      </c>
      <c r="B13" s="361" t="s">
        <v>103</v>
      </c>
      <c r="C13" s="362"/>
      <c r="D13" s="362"/>
      <c r="E13" s="363"/>
      <c r="F13" s="21"/>
      <c r="G13" s="22" t="s">
        <v>47</v>
      </c>
      <c r="H13" s="100"/>
      <c r="I13" s="100"/>
      <c r="J13" s="100"/>
      <c r="K13" s="100"/>
      <c r="L13" s="100"/>
      <c r="M13" s="22"/>
    </row>
    <row r="14" spans="1:13" ht="18.75" customHeight="1">
      <c r="A14" s="52">
        <v>5</v>
      </c>
      <c r="B14" s="361" t="s">
        <v>104</v>
      </c>
      <c r="C14" s="362"/>
      <c r="D14" s="362"/>
      <c r="E14" s="363"/>
      <c r="F14" s="21"/>
      <c r="G14" s="22" t="s">
        <v>47</v>
      </c>
      <c r="H14" s="100"/>
      <c r="I14" s="100"/>
      <c r="J14" s="100"/>
      <c r="K14" s="100"/>
      <c r="L14" s="100"/>
      <c r="M14" s="22"/>
    </row>
    <row r="15" spans="1:13" ht="18.75" customHeight="1">
      <c r="A15" s="52">
        <v>6</v>
      </c>
      <c r="B15" s="361" t="s">
        <v>105</v>
      </c>
      <c r="C15" s="362"/>
      <c r="D15" s="362"/>
      <c r="E15" s="363"/>
      <c r="F15" s="21"/>
      <c r="G15" s="22" t="s">
        <v>47</v>
      </c>
      <c r="H15" s="100"/>
      <c r="I15" s="100"/>
      <c r="J15" s="100"/>
      <c r="K15" s="100"/>
      <c r="L15" s="100"/>
      <c r="M15" s="22"/>
    </row>
    <row r="16" spans="1:13" ht="18.75" customHeight="1">
      <c r="A16" s="52">
        <v>7</v>
      </c>
      <c r="B16" s="361" t="s">
        <v>106</v>
      </c>
      <c r="C16" s="362"/>
      <c r="D16" s="362"/>
      <c r="E16" s="363"/>
      <c r="F16" s="21"/>
      <c r="G16" s="22" t="s">
        <v>47</v>
      </c>
      <c r="H16" s="100"/>
      <c r="I16" s="100"/>
      <c r="J16" s="100"/>
      <c r="K16" s="100"/>
      <c r="L16" s="100"/>
      <c r="M16" s="22"/>
    </row>
    <row r="17" spans="1:13" s="157" customFormat="1" ht="18.75" customHeight="1">
      <c r="A17" s="152"/>
      <c r="B17" s="381" t="s">
        <v>185</v>
      </c>
      <c r="C17" s="382"/>
      <c r="D17" s="382"/>
      <c r="E17" s="383"/>
      <c r="F17" s="153"/>
      <c r="G17" s="154"/>
      <c r="H17" s="155"/>
      <c r="I17" s="155"/>
      <c r="J17" s="156"/>
      <c r="K17" s="155"/>
      <c r="L17" s="155"/>
      <c r="M17" s="154"/>
    </row>
    <row r="18" spans="1:13" ht="18.75" customHeight="1">
      <c r="A18" s="48"/>
      <c r="B18" s="368" t="s">
        <v>58</v>
      </c>
      <c r="C18" s="369"/>
      <c r="D18" s="369"/>
      <c r="E18" s="370"/>
      <c r="F18" s="49"/>
      <c r="G18" s="50"/>
      <c r="H18" s="97"/>
      <c r="I18" s="97"/>
      <c r="J18" s="98"/>
      <c r="K18" s="97"/>
      <c r="L18" s="99"/>
      <c r="M18" s="50"/>
    </row>
    <row r="19" spans="1:13" ht="18.75" customHeight="1">
      <c r="A19" s="52">
        <v>1</v>
      </c>
      <c r="B19" s="361" t="s">
        <v>107</v>
      </c>
      <c r="C19" s="362"/>
      <c r="D19" s="362"/>
      <c r="E19" s="363"/>
      <c r="F19" s="21"/>
      <c r="G19" s="22" t="s">
        <v>47</v>
      </c>
      <c r="H19" s="100"/>
      <c r="I19" s="100"/>
      <c r="J19" s="100"/>
      <c r="K19" s="100"/>
      <c r="L19" s="100"/>
      <c r="M19" s="22"/>
    </row>
    <row r="20" spans="1:13" ht="18.75" customHeight="1">
      <c r="A20" s="52">
        <v>2</v>
      </c>
      <c r="B20" s="361" t="s">
        <v>108</v>
      </c>
      <c r="C20" s="362"/>
      <c r="D20" s="362"/>
      <c r="E20" s="363"/>
      <c r="F20" s="21"/>
      <c r="G20" s="22" t="s">
        <v>47</v>
      </c>
      <c r="H20" s="100"/>
      <c r="I20" s="100"/>
      <c r="J20" s="100"/>
      <c r="K20" s="100"/>
      <c r="L20" s="100"/>
      <c r="M20" s="22"/>
    </row>
    <row r="21" spans="1:13" s="157" customFormat="1" ht="18.75" customHeight="1">
      <c r="A21" s="152"/>
      <c r="B21" s="381" t="s">
        <v>186</v>
      </c>
      <c r="C21" s="382"/>
      <c r="D21" s="382"/>
      <c r="E21" s="383"/>
      <c r="F21" s="153"/>
      <c r="G21" s="154"/>
      <c r="H21" s="155"/>
      <c r="I21" s="155"/>
      <c r="J21" s="156"/>
      <c r="K21" s="155"/>
      <c r="L21" s="155"/>
      <c r="M21" s="154"/>
    </row>
    <row r="22" spans="1:13" ht="18.75" customHeight="1">
      <c r="A22" s="48"/>
      <c r="B22" s="368" t="s">
        <v>59</v>
      </c>
      <c r="C22" s="369"/>
      <c r="D22" s="369"/>
      <c r="E22" s="370"/>
      <c r="F22" s="49"/>
      <c r="G22" s="50"/>
      <c r="H22" s="97"/>
      <c r="I22" s="97"/>
      <c r="J22" s="98"/>
      <c r="K22" s="97"/>
      <c r="L22" s="99"/>
      <c r="M22" s="50"/>
    </row>
    <row r="23" spans="1:13" ht="18.75" customHeight="1">
      <c r="A23" s="52">
        <v>1</v>
      </c>
      <c r="B23" s="361" t="s">
        <v>109</v>
      </c>
      <c r="C23" s="362"/>
      <c r="D23" s="362"/>
      <c r="E23" s="363"/>
      <c r="F23" s="21"/>
      <c r="G23" s="22" t="s">
        <v>47</v>
      </c>
      <c r="H23" s="100"/>
      <c r="I23" s="100"/>
      <c r="J23" s="100"/>
      <c r="K23" s="100"/>
      <c r="L23" s="100"/>
      <c r="M23" s="22"/>
    </row>
    <row r="24" spans="1:13" ht="18.75" customHeight="1">
      <c r="A24" s="92">
        <v>2</v>
      </c>
      <c r="B24" s="384" t="s">
        <v>110</v>
      </c>
      <c r="C24" s="385"/>
      <c r="D24" s="385"/>
      <c r="E24" s="386"/>
      <c r="F24" s="93"/>
      <c r="G24" s="94" t="s">
        <v>47</v>
      </c>
      <c r="H24" s="101"/>
      <c r="I24" s="100"/>
      <c r="J24" s="100"/>
      <c r="K24" s="100"/>
      <c r="L24" s="100"/>
      <c r="M24" s="94"/>
    </row>
    <row r="25" spans="1:13" s="157" customFormat="1" ht="18.75" customHeight="1">
      <c r="A25" s="95"/>
      <c r="B25" s="381" t="s">
        <v>187</v>
      </c>
      <c r="C25" s="382"/>
      <c r="D25" s="382"/>
      <c r="E25" s="383"/>
      <c r="F25" s="96"/>
      <c r="G25" s="47"/>
      <c r="H25" s="102"/>
      <c r="I25" s="155"/>
      <c r="J25" s="156"/>
      <c r="K25" s="155"/>
      <c r="L25" s="155"/>
      <c r="M25" s="47"/>
    </row>
    <row r="26" spans="1:13" ht="18.75" customHeight="1">
      <c r="A26" s="52"/>
      <c r="B26" s="361"/>
      <c r="C26" s="362"/>
      <c r="D26" s="362"/>
      <c r="E26" s="363"/>
      <c r="F26" s="21"/>
      <c r="G26" s="22"/>
      <c r="H26" s="100"/>
      <c r="I26" s="100"/>
      <c r="J26" s="100"/>
      <c r="K26" s="100"/>
      <c r="L26" s="103"/>
      <c r="M26" s="22"/>
    </row>
    <row r="27" spans="1:13" ht="18.75" customHeight="1" thickBot="1">
      <c r="A27" s="92"/>
      <c r="B27" s="384"/>
      <c r="C27" s="385"/>
      <c r="D27" s="385"/>
      <c r="E27" s="386"/>
      <c r="F27" s="93"/>
      <c r="G27" s="94"/>
      <c r="H27" s="101"/>
      <c r="I27" s="101"/>
      <c r="J27" s="101"/>
      <c r="K27" s="101"/>
      <c r="L27" s="101"/>
      <c r="M27" s="94"/>
    </row>
    <row r="28" spans="1:13" ht="18.75" customHeight="1" thickBot="1" thickTop="1">
      <c r="A28" s="378" t="s">
        <v>179</v>
      </c>
      <c r="B28" s="379"/>
      <c r="C28" s="379"/>
      <c r="D28" s="379"/>
      <c r="E28" s="379"/>
      <c r="F28" s="379"/>
      <c r="G28" s="379"/>
      <c r="H28" s="380"/>
      <c r="I28" s="182"/>
      <c r="J28" s="182"/>
      <c r="K28" s="182"/>
      <c r="L28" s="182"/>
      <c r="M28" s="181"/>
    </row>
    <row r="29" spans="1:13" s="14" customFormat="1" ht="18.75" customHeight="1" thickTop="1">
      <c r="A29" s="179"/>
      <c r="B29" s="396"/>
      <c r="C29" s="396"/>
      <c r="D29" s="396"/>
      <c r="E29" s="396"/>
      <c r="F29" s="180"/>
      <c r="G29" s="179"/>
      <c r="H29" s="164"/>
      <c r="I29" s="164"/>
      <c r="J29" s="164"/>
      <c r="K29" s="164"/>
      <c r="L29" s="164"/>
      <c r="M29" s="179"/>
    </row>
    <row r="30" spans="1:13" ht="21">
      <c r="A30" s="406" t="s">
        <v>177</v>
      </c>
      <c r="B30" s="406"/>
      <c r="C30" s="406"/>
      <c r="D30" s="406"/>
      <c r="E30" s="406"/>
      <c r="F30" s="406"/>
      <c r="G30" s="406"/>
      <c r="H30" s="406"/>
      <c r="I30" s="406"/>
      <c r="J30" s="406"/>
      <c r="K30" s="406"/>
      <c r="L30" s="406"/>
      <c r="M30" s="406"/>
    </row>
    <row r="31" spans="1:13" ht="18.75" customHeight="1">
      <c r="A31" s="365" t="s">
        <v>255</v>
      </c>
      <c r="B31" s="365"/>
      <c r="C31" s="364" t="str">
        <f>+C2</f>
        <v>แบบ สปช. 301/26 (ปี 2539)</v>
      </c>
      <c r="D31" s="364"/>
      <c r="E31" s="364"/>
      <c r="F31" s="364"/>
      <c r="G31" s="364"/>
      <c r="H31" s="364"/>
      <c r="I31" s="364"/>
      <c r="J31" s="364"/>
      <c r="K31" s="364"/>
      <c r="L31" s="364"/>
      <c r="M31" s="364"/>
    </row>
    <row r="32" spans="1:13" ht="18.75" customHeight="1" thickBot="1">
      <c r="A32" s="365" t="s">
        <v>1</v>
      </c>
      <c r="B32" s="365"/>
      <c r="C32" s="365"/>
      <c r="D32" s="364" t="str">
        <f>+D3</f>
        <v>โรงเรียนขามแก่นนคร</v>
      </c>
      <c r="E32" s="364"/>
      <c r="F32" s="364"/>
      <c r="G32" s="364"/>
      <c r="H32" s="364"/>
      <c r="I32" s="145" t="s">
        <v>12</v>
      </c>
      <c r="J32" s="409" t="str">
        <f>+J3</f>
        <v>ขอนแก่น</v>
      </c>
      <c r="K32" s="409"/>
      <c r="L32" s="409"/>
      <c r="M32" s="409"/>
    </row>
    <row r="33" spans="1:13" ht="18.75" customHeight="1" thickTop="1">
      <c r="A33" s="366" t="s">
        <v>4</v>
      </c>
      <c r="B33" s="374" t="s">
        <v>5</v>
      </c>
      <c r="C33" s="375"/>
      <c r="D33" s="375"/>
      <c r="E33" s="375"/>
      <c r="F33" s="407" t="s">
        <v>16</v>
      </c>
      <c r="G33" s="389" t="s">
        <v>25</v>
      </c>
      <c r="H33" s="394" t="s">
        <v>160</v>
      </c>
      <c r="I33" s="395"/>
      <c r="J33" s="394" t="s">
        <v>52</v>
      </c>
      <c r="K33" s="395"/>
      <c r="L33" s="387" t="s">
        <v>54</v>
      </c>
      <c r="M33" s="366" t="s">
        <v>6</v>
      </c>
    </row>
    <row r="34" spans="1:13" ht="18.75" customHeight="1" thickBot="1">
      <c r="A34" s="367"/>
      <c r="B34" s="376"/>
      <c r="C34" s="377"/>
      <c r="D34" s="377"/>
      <c r="E34" s="377"/>
      <c r="F34" s="408"/>
      <c r="G34" s="390"/>
      <c r="H34" s="137" t="s">
        <v>178</v>
      </c>
      <c r="I34" s="137" t="s">
        <v>53</v>
      </c>
      <c r="J34" s="137" t="s">
        <v>178</v>
      </c>
      <c r="K34" s="137" t="s">
        <v>53</v>
      </c>
      <c r="L34" s="388"/>
      <c r="M34" s="367"/>
    </row>
    <row r="35" spans="1:13" ht="18.75" customHeight="1" thickTop="1">
      <c r="A35" s="48"/>
      <c r="B35" s="371" t="s">
        <v>99</v>
      </c>
      <c r="C35" s="372"/>
      <c r="D35" s="372"/>
      <c r="E35" s="373"/>
      <c r="F35" s="49"/>
      <c r="G35" s="50"/>
      <c r="H35" s="97"/>
      <c r="I35" s="97"/>
      <c r="J35" s="98"/>
      <c r="K35" s="97"/>
      <c r="L35" s="97"/>
      <c r="M35" s="50"/>
    </row>
    <row r="36" spans="1:13" ht="18.75" customHeight="1">
      <c r="A36" s="20"/>
      <c r="B36" s="355" t="s">
        <v>50</v>
      </c>
      <c r="C36" s="356"/>
      <c r="D36" s="356"/>
      <c r="E36" s="357"/>
      <c r="F36" s="21"/>
      <c r="G36" s="22"/>
      <c r="H36" s="100"/>
      <c r="I36" s="100"/>
      <c r="J36" s="104"/>
      <c r="K36" s="100"/>
      <c r="L36" s="100"/>
      <c r="M36" s="22"/>
    </row>
    <row r="37" spans="1:13" ht="18.75" customHeight="1">
      <c r="A37" s="58">
        <v>1</v>
      </c>
      <c r="B37" s="355" t="s">
        <v>111</v>
      </c>
      <c r="C37" s="356"/>
      <c r="D37" s="356"/>
      <c r="E37" s="357"/>
      <c r="F37" s="23"/>
      <c r="G37" s="24"/>
      <c r="H37" s="105"/>
      <c r="I37" s="106"/>
      <c r="J37" s="107"/>
      <c r="K37" s="106"/>
      <c r="L37" s="105"/>
      <c r="M37" s="26"/>
    </row>
    <row r="38" spans="1:13" ht="18.75" customHeight="1">
      <c r="A38" s="20"/>
      <c r="B38" s="27">
        <v>1.1</v>
      </c>
      <c r="C38" s="356" t="s">
        <v>51</v>
      </c>
      <c r="D38" s="356"/>
      <c r="E38" s="357"/>
      <c r="F38" s="23"/>
      <c r="G38" s="24"/>
      <c r="H38" s="105"/>
      <c r="I38" s="106"/>
      <c r="J38" s="107"/>
      <c r="K38" s="106"/>
      <c r="L38" s="105"/>
      <c r="M38" s="26"/>
    </row>
    <row r="39" spans="1:13" ht="18.75" customHeight="1">
      <c r="A39" s="17"/>
      <c r="B39" s="18"/>
      <c r="C39" s="28" t="s">
        <v>7</v>
      </c>
      <c r="D39" s="358" t="s">
        <v>26</v>
      </c>
      <c r="E39" s="359"/>
      <c r="F39" s="32">
        <v>13</v>
      </c>
      <c r="G39" s="29" t="s">
        <v>27</v>
      </c>
      <c r="H39" s="105"/>
      <c r="I39" s="106"/>
      <c r="J39" s="108"/>
      <c r="K39" s="106"/>
      <c r="L39" s="105"/>
      <c r="M39" s="30"/>
    </row>
    <row r="40" spans="1:13" ht="18.75" customHeight="1">
      <c r="A40" s="17"/>
      <c r="B40" s="18"/>
      <c r="C40" s="28" t="s">
        <v>7</v>
      </c>
      <c r="D40" s="358" t="s">
        <v>28</v>
      </c>
      <c r="E40" s="359"/>
      <c r="F40" s="32">
        <v>1</v>
      </c>
      <c r="G40" s="29" t="s">
        <v>27</v>
      </c>
      <c r="H40" s="105"/>
      <c r="I40" s="106"/>
      <c r="J40" s="108"/>
      <c r="K40" s="106"/>
      <c r="L40" s="105"/>
      <c r="M40" s="30"/>
    </row>
    <row r="41" spans="1:13" ht="18.75" customHeight="1">
      <c r="A41" s="17"/>
      <c r="B41" s="18"/>
      <c r="C41" s="28" t="s">
        <v>7</v>
      </c>
      <c r="D41" s="358" t="s">
        <v>29</v>
      </c>
      <c r="E41" s="359"/>
      <c r="F41" s="237">
        <v>0.4</v>
      </c>
      <c r="G41" s="29" t="s">
        <v>27</v>
      </c>
      <c r="H41" s="105"/>
      <c r="I41" s="106"/>
      <c r="J41" s="108"/>
      <c r="K41" s="106"/>
      <c r="L41" s="105"/>
      <c r="M41" s="30"/>
    </row>
    <row r="42" spans="1:13" ht="18.75" customHeight="1">
      <c r="A42" s="17"/>
      <c r="B42" s="18"/>
      <c r="C42" s="28" t="s">
        <v>7</v>
      </c>
      <c r="D42" s="358" t="s">
        <v>272</v>
      </c>
      <c r="E42" s="359"/>
      <c r="F42" s="32">
        <v>6</v>
      </c>
      <c r="G42" s="29" t="s">
        <v>27</v>
      </c>
      <c r="H42" s="105"/>
      <c r="I42" s="109"/>
      <c r="J42" s="108"/>
      <c r="K42" s="109"/>
      <c r="L42" s="110"/>
      <c r="M42" s="30"/>
    </row>
    <row r="43" spans="1:13" ht="18.75" customHeight="1">
      <c r="A43" s="20"/>
      <c r="B43" s="18"/>
      <c r="C43" s="28"/>
      <c r="D43" s="351" t="s">
        <v>148</v>
      </c>
      <c r="E43" s="352"/>
      <c r="F43" s="81"/>
      <c r="G43" s="82"/>
      <c r="H43" s="111"/>
      <c r="I43" s="112"/>
      <c r="J43" s="113"/>
      <c r="K43" s="112"/>
      <c r="L43" s="111"/>
      <c r="M43" s="30"/>
    </row>
    <row r="44" spans="1:13" ht="18.75" customHeight="1">
      <c r="A44" s="17"/>
      <c r="B44" s="31">
        <v>1.2</v>
      </c>
      <c r="C44" s="356" t="s">
        <v>30</v>
      </c>
      <c r="D44" s="356"/>
      <c r="E44" s="357"/>
      <c r="F44" s="32"/>
      <c r="G44" s="33"/>
      <c r="H44" s="105"/>
      <c r="I44" s="114"/>
      <c r="J44" s="107"/>
      <c r="K44" s="114"/>
      <c r="L44" s="115"/>
      <c r="M44" s="26"/>
    </row>
    <row r="45" spans="1:13" ht="18.75" customHeight="1">
      <c r="A45" s="17"/>
      <c r="B45" s="18"/>
      <c r="C45" s="28" t="s">
        <v>7</v>
      </c>
      <c r="D45" s="358" t="s">
        <v>273</v>
      </c>
      <c r="E45" s="359"/>
      <c r="F45" s="32">
        <v>54</v>
      </c>
      <c r="G45" s="29" t="s">
        <v>31</v>
      </c>
      <c r="H45" s="105"/>
      <c r="I45" s="106"/>
      <c r="J45" s="108"/>
      <c r="K45" s="106"/>
      <c r="L45" s="105"/>
      <c r="M45" s="30"/>
    </row>
    <row r="46" spans="1:13" ht="18.75" customHeight="1">
      <c r="A46" s="20"/>
      <c r="B46" s="18"/>
      <c r="C46" s="28"/>
      <c r="D46" s="351" t="s">
        <v>149</v>
      </c>
      <c r="E46" s="352"/>
      <c r="F46" s="81"/>
      <c r="G46" s="82"/>
      <c r="H46" s="111"/>
      <c r="I46" s="112"/>
      <c r="J46" s="113"/>
      <c r="K46" s="112"/>
      <c r="L46" s="111"/>
      <c r="M46" s="30"/>
    </row>
    <row r="47" spans="1:13" ht="18.75" customHeight="1">
      <c r="A47" s="17"/>
      <c r="B47" s="31">
        <v>1.3</v>
      </c>
      <c r="C47" s="356" t="s">
        <v>33</v>
      </c>
      <c r="D47" s="356"/>
      <c r="E47" s="357"/>
      <c r="F47" s="32"/>
      <c r="G47" s="33"/>
      <c r="H47" s="105"/>
      <c r="I47" s="106"/>
      <c r="J47" s="107"/>
      <c r="K47" s="106"/>
      <c r="L47" s="105"/>
      <c r="M47" s="26"/>
    </row>
    <row r="48" spans="1:13" ht="18.75" customHeight="1">
      <c r="A48" s="17"/>
      <c r="B48" s="18"/>
      <c r="C48" s="28" t="s">
        <v>7</v>
      </c>
      <c r="D48" s="358" t="s">
        <v>274</v>
      </c>
      <c r="E48" s="359"/>
      <c r="F48" s="32">
        <v>60</v>
      </c>
      <c r="G48" s="29" t="s">
        <v>34</v>
      </c>
      <c r="H48" s="105"/>
      <c r="I48" s="106"/>
      <c r="J48" s="108"/>
      <c r="K48" s="106"/>
      <c r="L48" s="105"/>
      <c r="M48" s="30"/>
    </row>
    <row r="49" spans="1:13" ht="18.75" customHeight="1">
      <c r="A49" s="17"/>
      <c r="B49" s="18"/>
      <c r="C49" s="28" t="s">
        <v>7</v>
      </c>
      <c r="D49" s="358" t="s">
        <v>37</v>
      </c>
      <c r="E49" s="359"/>
      <c r="F49" s="32">
        <v>20</v>
      </c>
      <c r="G49" s="29" t="s">
        <v>34</v>
      </c>
      <c r="H49" s="105"/>
      <c r="I49" s="106"/>
      <c r="J49" s="108"/>
      <c r="K49" s="106"/>
      <c r="L49" s="105"/>
      <c r="M49" s="30"/>
    </row>
    <row r="50" spans="1:13" ht="18.75" customHeight="1">
      <c r="A50" s="17"/>
      <c r="B50" s="18"/>
      <c r="C50" s="28" t="s">
        <v>7</v>
      </c>
      <c r="D50" s="358" t="s">
        <v>38</v>
      </c>
      <c r="E50" s="359"/>
      <c r="F50" s="32">
        <v>20</v>
      </c>
      <c r="G50" s="29" t="s">
        <v>31</v>
      </c>
      <c r="H50" s="105"/>
      <c r="I50" s="106"/>
      <c r="J50" s="108"/>
      <c r="K50" s="106"/>
      <c r="L50" s="105"/>
      <c r="M50" s="30"/>
    </row>
    <row r="51" spans="1:13" ht="18.75" customHeight="1">
      <c r="A51" s="20"/>
      <c r="B51" s="18"/>
      <c r="C51" s="28" t="s">
        <v>7</v>
      </c>
      <c r="D51" s="358" t="s">
        <v>55</v>
      </c>
      <c r="E51" s="359"/>
      <c r="F51" s="32">
        <v>22</v>
      </c>
      <c r="G51" s="29" t="s">
        <v>39</v>
      </c>
      <c r="H51" s="105"/>
      <c r="I51" s="106"/>
      <c r="J51" s="108"/>
      <c r="K51" s="106"/>
      <c r="L51" s="105"/>
      <c r="M51" s="30"/>
    </row>
    <row r="52" spans="1:13" ht="18.75" customHeight="1">
      <c r="A52" s="20"/>
      <c r="B52" s="18"/>
      <c r="C52" s="28"/>
      <c r="D52" s="358" t="s">
        <v>35</v>
      </c>
      <c r="E52" s="359"/>
      <c r="F52" s="32">
        <v>87</v>
      </c>
      <c r="G52" s="29" t="s">
        <v>36</v>
      </c>
      <c r="H52" s="105"/>
      <c r="I52" s="106"/>
      <c r="J52" s="108"/>
      <c r="K52" s="106"/>
      <c r="L52" s="105"/>
      <c r="M52" s="30"/>
    </row>
    <row r="53" spans="1:13" ht="18.75" customHeight="1">
      <c r="A53" s="20"/>
      <c r="B53" s="18"/>
      <c r="C53" s="28"/>
      <c r="D53" s="351" t="s">
        <v>270</v>
      </c>
      <c r="E53" s="352"/>
      <c r="F53" s="81"/>
      <c r="G53" s="87"/>
      <c r="H53" s="111"/>
      <c r="I53" s="112"/>
      <c r="J53" s="113"/>
      <c r="K53" s="112"/>
      <c r="L53" s="112"/>
      <c r="M53" s="30"/>
    </row>
    <row r="54" spans="1:13" ht="18.75" customHeight="1">
      <c r="A54" s="20"/>
      <c r="B54" s="27">
        <v>1.4</v>
      </c>
      <c r="C54" s="356" t="s">
        <v>40</v>
      </c>
      <c r="D54" s="356"/>
      <c r="E54" s="357"/>
      <c r="F54" s="23"/>
      <c r="G54" s="24"/>
      <c r="H54" s="105"/>
      <c r="I54" s="106"/>
      <c r="J54" s="107"/>
      <c r="K54" s="106"/>
      <c r="L54" s="105"/>
      <c r="M54" s="26"/>
    </row>
    <row r="55" spans="1:13" ht="18.75" customHeight="1">
      <c r="A55" s="20"/>
      <c r="B55" s="18"/>
      <c r="C55" s="28" t="s">
        <v>7</v>
      </c>
      <c r="D55" s="358" t="s">
        <v>41</v>
      </c>
      <c r="E55" s="359"/>
      <c r="F55" s="32">
        <v>8</v>
      </c>
      <c r="G55" s="29" t="s">
        <v>27</v>
      </c>
      <c r="H55" s="105"/>
      <c r="I55" s="106"/>
      <c r="J55" s="108"/>
      <c r="K55" s="106"/>
      <c r="L55" s="105"/>
      <c r="M55" s="30"/>
    </row>
    <row r="56" spans="1:13" ht="18.75" customHeight="1">
      <c r="A56" s="20"/>
      <c r="B56" s="18"/>
      <c r="C56" s="28"/>
      <c r="D56" s="351" t="s">
        <v>150</v>
      </c>
      <c r="E56" s="352"/>
      <c r="F56" s="81"/>
      <c r="G56" s="82"/>
      <c r="H56" s="111"/>
      <c r="I56" s="112"/>
      <c r="J56" s="113"/>
      <c r="K56" s="112"/>
      <c r="L56" s="112"/>
      <c r="M56" s="30"/>
    </row>
    <row r="57" spans="1:13" ht="18.75" customHeight="1">
      <c r="A57" s="20"/>
      <c r="B57" s="18"/>
      <c r="C57" s="28"/>
      <c r="D57" s="148"/>
      <c r="E57" s="149"/>
      <c r="F57" s="81"/>
      <c r="G57" s="87"/>
      <c r="H57" s="111"/>
      <c r="I57" s="112"/>
      <c r="J57" s="138"/>
      <c r="K57" s="112"/>
      <c r="L57" s="112"/>
      <c r="M57" s="30"/>
    </row>
    <row r="58" spans="1:13" ht="18.75" customHeight="1">
      <c r="A58" s="20"/>
      <c r="B58" s="18"/>
      <c r="C58" s="28"/>
      <c r="D58" s="148"/>
      <c r="E58" s="149"/>
      <c r="F58" s="81"/>
      <c r="G58" s="87"/>
      <c r="H58" s="111"/>
      <c r="I58" s="112"/>
      <c r="J58" s="138"/>
      <c r="K58" s="112"/>
      <c r="L58" s="112"/>
      <c r="M58" s="30"/>
    </row>
    <row r="59" spans="1:13" ht="18.75" customHeight="1">
      <c r="A59" s="20"/>
      <c r="B59" s="27">
        <v>1.5</v>
      </c>
      <c r="C59" s="356" t="s">
        <v>42</v>
      </c>
      <c r="D59" s="356"/>
      <c r="E59" s="357"/>
      <c r="F59" s="23"/>
      <c r="G59" s="24"/>
      <c r="H59" s="105"/>
      <c r="I59" s="106"/>
      <c r="J59" s="107"/>
      <c r="K59" s="106"/>
      <c r="L59" s="105"/>
      <c r="M59" s="26"/>
    </row>
    <row r="60" spans="1:13" ht="18.75" customHeight="1">
      <c r="A60" s="20"/>
      <c r="B60" s="18"/>
      <c r="C60" s="28" t="s">
        <v>7</v>
      </c>
      <c r="D60" s="358" t="s">
        <v>48</v>
      </c>
      <c r="E60" s="359"/>
      <c r="F60" s="238">
        <v>0.18</v>
      </c>
      <c r="G60" s="19" t="s">
        <v>43</v>
      </c>
      <c r="H60" s="105"/>
      <c r="I60" s="106"/>
      <c r="J60" s="108"/>
      <c r="K60" s="106"/>
      <c r="L60" s="105"/>
      <c r="M60" s="30"/>
    </row>
    <row r="61" spans="1:13" ht="18.75" customHeight="1">
      <c r="A61" s="17"/>
      <c r="B61" s="18"/>
      <c r="C61" s="28" t="s">
        <v>7</v>
      </c>
      <c r="D61" s="358" t="s">
        <v>49</v>
      </c>
      <c r="E61" s="359"/>
      <c r="F61" s="238">
        <v>0.11</v>
      </c>
      <c r="G61" s="19" t="s">
        <v>43</v>
      </c>
      <c r="H61" s="105"/>
      <c r="I61" s="106"/>
      <c r="J61" s="108"/>
      <c r="K61" s="106"/>
      <c r="L61" s="105"/>
      <c r="M61" s="30"/>
    </row>
    <row r="62" spans="1:13" ht="18.75" customHeight="1">
      <c r="A62" s="17"/>
      <c r="B62" s="18"/>
      <c r="C62" s="28" t="s">
        <v>7</v>
      </c>
      <c r="D62" s="358" t="s">
        <v>275</v>
      </c>
      <c r="E62" s="359"/>
      <c r="F62" s="238">
        <v>0.49</v>
      </c>
      <c r="G62" s="19" t="s">
        <v>43</v>
      </c>
      <c r="H62" s="105"/>
      <c r="I62" s="106"/>
      <c r="J62" s="108"/>
      <c r="K62" s="106"/>
      <c r="L62" s="105"/>
      <c r="M62" s="30"/>
    </row>
    <row r="63" spans="1:13" ht="18.75" customHeight="1">
      <c r="A63" s="17"/>
      <c r="B63" s="18"/>
      <c r="C63" s="28" t="s">
        <v>7</v>
      </c>
      <c r="D63" s="397" t="s">
        <v>44</v>
      </c>
      <c r="E63" s="398"/>
      <c r="F63" s="32">
        <v>23</v>
      </c>
      <c r="G63" s="19" t="s">
        <v>39</v>
      </c>
      <c r="H63" s="105"/>
      <c r="I63" s="106"/>
      <c r="J63" s="108"/>
      <c r="K63" s="106"/>
      <c r="L63" s="105"/>
      <c r="M63" s="30"/>
    </row>
    <row r="64" spans="1:13" ht="18.75" customHeight="1">
      <c r="A64" s="20"/>
      <c r="B64" s="18"/>
      <c r="C64" s="28"/>
      <c r="D64" s="351" t="s">
        <v>151</v>
      </c>
      <c r="E64" s="352"/>
      <c r="F64" s="81"/>
      <c r="G64" s="82"/>
      <c r="H64" s="111"/>
      <c r="I64" s="112"/>
      <c r="J64" s="113"/>
      <c r="K64" s="112"/>
      <c r="L64" s="112"/>
      <c r="M64" s="30"/>
    </row>
    <row r="65" spans="1:13" ht="18.75" customHeight="1">
      <c r="A65" s="17"/>
      <c r="B65" s="31">
        <v>1.6</v>
      </c>
      <c r="C65" s="356" t="s">
        <v>45</v>
      </c>
      <c r="D65" s="356"/>
      <c r="E65" s="357"/>
      <c r="F65" s="32"/>
      <c r="G65" s="33"/>
      <c r="H65" s="105"/>
      <c r="I65" s="106"/>
      <c r="J65" s="107"/>
      <c r="K65" s="106"/>
      <c r="L65" s="105"/>
      <c r="M65" s="26"/>
    </row>
    <row r="66" spans="1:13" ht="18.75" customHeight="1">
      <c r="A66" s="20"/>
      <c r="B66" s="18"/>
      <c r="C66" s="28"/>
      <c r="D66" s="351" t="s">
        <v>152</v>
      </c>
      <c r="E66" s="352"/>
      <c r="F66" s="81"/>
      <c r="G66" s="82"/>
      <c r="H66" s="111"/>
      <c r="I66" s="112"/>
      <c r="J66" s="113"/>
      <c r="K66" s="112"/>
      <c r="L66" s="112"/>
      <c r="M66" s="30"/>
    </row>
    <row r="67" spans="1:13" ht="18.75" customHeight="1">
      <c r="A67" s="17"/>
      <c r="B67" s="31">
        <v>1.7</v>
      </c>
      <c r="C67" s="356" t="s">
        <v>276</v>
      </c>
      <c r="D67" s="356"/>
      <c r="E67" s="357"/>
      <c r="F67" s="32"/>
      <c r="G67" s="33"/>
      <c r="H67" s="105"/>
      <c r="I67" s="106"/>
      <c r="J67" s="107"/>
      <c r="K67" s="106"/>
      <c r="L67" s="105"/>
      <c r="M67" s="26"/>
    </row>
    <row r="68" spans="1:13" ht="18.75" customHeight="1">
      <c r="A68" s="17"/>
      <c r="B68" s="18"/>
      <c r="C68" s="28" t="s">
        <v>7</v>
      </c>
      <c r="D68" s="358" t="s">
        <v>277</v>
      </c>
      <c r="E68" s="359"/>
      <c r="F68" s="32">
        <v>7</v>
      </c>
      <c r="G68" s="29" t="s">
        <v>34</v>
      </c>
      <c r="H68" s="105"/>
      <c r="I68" s="106"/>
      <c r="J68" s="108"/>
      <c r="K68" s="106"/>
      <c r="L68" s="105"/>
      <c r="M68" s="30"/>
    </row>
    <row r="69" spans="1:13" ht="18.75" customHeight="1">
      <c r="A69" s="17"/>
      <c r="B69" s="18"/>
      <c r="C69" s="28" t="s">
        <v>7</v>
      </c>
      <c r="D69" s="358" t="s">
        <v>278</v>
      </c>
      <c r="E69" s="359"/>
      <c r="F69" s="237">
        <v>9.3</v>
      </c>
      <c r="G69" s="29" t="s">
        <v>34</v>
      </c>
      <c r="H69" s="105"/>
      <c r="I69" s="106"/>
      <c r="J69" s="108"/>
      <c r="K69" s="106"/>
      <c r="L69" s="105"/>
      <c r="M69" s="30"/>
    </row>
    <row r="70" spans="1:13" ht="18.75" customHeight="1">
      <c r="A70" s="17"/>
      <c r="B70" s="18"/>
      <c r="C70" s="28" t="s">
        <v>7</v>
      </c>
      <c r="D70" s="358" t="s">
        <v>279</v>
      </c>
      <c r="E70" s="359"/>
      <c r="F70" s="237">
        <v>8.8</v>
      </c>
      <c r="G70" s="29" t="s">
        <v>34</v>
      </c>
      <c r="H70" s="105"/>
      <c r="I70" s="106"/>
      <c r="J70" s="108"/>
      <c r="K70" s="106"/>
      <c r="L70" s="105"/>
      <c r="M70" s="30"/>
    </row>
    <row r="71" spans="1:13" ht="18.75" customHeight="1">
      <c r="A71" s="20"/>
      <c r="B71" s="18"/>
      <c r="C71" s="28" t="s">
        <v>7</v>
      </c>
      <c r="D71" s="358" t="s">
        <v>280</v>
      </c>
      <c r="E71" s="359"/>
      <c r="F71" s="32">
        <v>48</v>
      </c>
      <c r="G71" s="29" t="s">
        <v>46</v>
      </c>
      <c r="H71" s="105"/>
      <c r="I71" s="106"/>
      <c r="J71" s="108"/>
      <c r="K71" s="106"/>
      <c r="L71" s="105"/>
      <c r="M71" s="30"/>
    </row>
    <row r="72" spans="1:13" ht="18.75" customHeight="1">
      <c r="A72" s="20"/>
      <c r="B72" s="18"/>
      <c r="C72" s="28" t="s">
        <v>7</v>
      </c>
      <c r="D72" s="358" t="s">
        <v>281</v>
      </c>
      <c r="E72" s="359"/>
      <c r="F72" s="32">
        <v>68</v>
      </c>
      <c r="G72" s="29" t="s">
        <v>36</v>
      </c>
      <c r="H72" s="105"/>
      <c r="I72" s="106"/>
      <c r="J72" s="108"/>
      <c r="K72" s="106"/>
      <c r="L72" s="105"/>
      <c r="M72" s="30"/>
    </row>
    <row r="73" spans="1:13" ht="18.75" customHeight="1">
      <c r="A73" s="20"/>
      <c r="B73" s="18"/>
      <c r="C73" s="28" t="s">
        <v>7</v>
      </c>
      <c r="D73" s="358" t="s">
        <v>282</v>
      </c>
      <c r="E73" s="359"/>
      <c r="F73" s="32">
        <v>68</v>
      </c>
      <c r="G73" s="29" t="s">
        <v>36</v>
      </c>
      <c r="H73" s="105"/>
      <c r="I73" s="106"/>
      <c r="J73" s="108"/>
      <c r="K73" s="106"/>
      <c r="L73" s="105"/>
      <c r="M73" s="30"/>
    </row>
    <row r="74" spans="1:13" ht="18.75" customHeight="1">
      <c r="A74" s="20"/>
      <c r="B74" s="18"/>
      <c r="C74" s="28"/>
      <c r="D74" s="351" t="s">
        <v>153</v>
      </c>
      <c r="E74" s="352"/>
      <c r="F74" s="81"/>
      <c r="G74" s="82"/>
      <c r="H74" s="111"/>
      <c r="I74" s="112"/>
      <c r="J74" s="113"/>
      <c r="K74" s="112"/>
      <c r="L74" s="112"/>
      <c r="M74" s="30"/>
    </row>
    <row r="75" spans="1:13" ht="18.75" customHeight="1">
      <c r="A75" s="20"/>
      <c r="B75" s="18"/>
      <c r="C75" s="28"/>
      <c r="D75" s="399"/>
      <c r="E75" s="400"/>
      <c r="F75" s="32"/>
      <c r="G75" s="29"/>
      <c r="H75" s="105"/>
      <c r="I75" s="106"/>
      <c r="J75" s="106"/>
      <c r="K75" s="106"/>
      <c r="L75" s="105"/>
      <c r="M75" s="30"/>
    </row>
    <row r="76" spans="1:13" ht="18.75" customHeight="1">
      <c r="A76" s="20"/>
      <c r="B76" s="18"/>
      <c r="C76" s="28"/>
      <c r="D76" s="399"/>
      <c r="E76" s="400"/>
      <c r="F76" s="32"/>
      <c r="G76" s="29"/>
      <c r="H76" s="105"/>
      <c r="I76" s="106"/>
      <c r="J76" s="106"/>
      <c r="K76" s="106"/>
      <c r="L76" s="105"/>
      <c r="M76" s="30"/>
    </row>
    <row r="77" spans="1:13" ht="18.75" customHeight="1">
      <c r="A77" s="20"/>
      <c r="B77" s="18"/>
      <c r="C77" s="28"/>
      <c r="D77" s="399"/>
      <c r="E77" s="400"/>
      <c r="F77" s="32"/>
      <c r="G77" s="29"/>
      <c r="H77" s="105"/>
      <c r="I77" s="106"/>
      <c r="J77" s="106"/>
      <c r="K77" s="106"/>
      <c r="L77" s="105"/>
      <c r="M77" s="30"/>
    </row>
    <row r="78" spans="1:13" ht="18.75" customHeight="1">
      <c r="A78" s="20"/>
      <c r="B78" s="18"/>
      <c r="C78" s="28"/>
      <c r="D78" s="399"/>
      <c r="E78" s="400"/>
      <c r="F78" s="32"/>
      <c r="G78" s="29"/>
      <c r="H78" s="105"/>
      <c r="I78" s="106"/>
      <c r="J78" s="106"/>
      <c r="K78" s="106"/>
      <c r="L78" s="105"/>
      <c r="M78" s="30"/>
    </row>
    <row r="79" spans="1:13" ht="18.75" customHeight="1">
      <c r="A79" s="20"/>
      <c r="B79" s="18"/>
      <c r="C79" s="28"/>
      <c r="D79" s="399"/>
      <c r="E79" s="400"/>
      <c r="F79" s="32"/>
      <c r="G79" s="29"/>
      <c r="H79" s="105"/>
      <c r="I79" s="106"/>
      <c r="J79" s="106"/>
      <c r="K79" s="106"/>
      <c r="L79" s="105"/>
      <c r="M79" s="30"/>
    </row>
    <row r="80" spans="1:13" ht="18.75" customHeight="1">
      <c r="A80" s="20"/>
      <c r="B80" s="18"/>
      <c r="C80" s="28"/>
      <c r="D80" s="399"/>
      <c r="E80" s="400"/>
      <c r="F80" s="32"/>
      <c r="G80" s="29"/>
      <c r="H80" s="105"/>
      <c r="I80" s="106"/>
      <c r="J80" s="106"/>
      <c r="K80" s="106"/>
      <c r="L80" s="105"/>
      <c r="M80" s="30"/>
    </row>
    <row r="81" spans="1:13" ht="18.75" customHeight="1">
      <c r="A81" s="20"/>
      <c r="B81" s="18"/>
      <c r="C81" s="28"/>
      <c r="D81" s="399"/>
      <c r="E81" s="400"/>
      <c r="F81" s="32"/>
      <c r="G81" s="29"/>
      <c r="H81" s="105"/>
      <c r="I81" s="106"/>
      <c r="J81" s="106"/>
      <c r="K81" s="106"/>
      <c r="L81" s="105"/>
      <c r="M81" s="30"/>
    </row>
    <row r="82" spans="1:13" ht="18.75" customHeight="1">
      <c r="A82" s="224"/>
      <c r="B82" s="236"/>
      <c r="C82" s="349" t="s">
        <v>257</v>
      </c>
      <c r="D82" s="349"/>
      <c r="E82" s="350"/>
      <c r="F82" s="225"/>
      <c r="G82" s="226" t="s">
        <v>47</v>
      </c>
      <c r="H82" s="227"/>
      <c r="I82" s="228"/>
      <c r="J82" s="228"/>
      <c r="K82" s="228"/>
      <c r="L82" s="228"/>
      <c r="M82" s="229"/>
    </row>
    <row r="83" spans="1:13" ht="18.75" customHeight="1">
      <c r="A83" s="58">
        <v>2</v>
      </c>
      <c r="B83" s="355" t="s">
        <v>112</v>
      </c>
      <c r="C83" s="356"/>
      <c r="D83" s="356"/>
      <c r="E83" s="357"/>
      <c r="F83" s="23"/>
      <c r="G83" s="24"/>
      <c r="H83" s="105"/>
      <c r="I83" s="106"/>
      <c r="J83" s="107"/>
      <c r="K83" s="106"/>
      <c r="L83" s="105"/>
      <c r="M83" s="26"/>
    </row>
    <row r="84" spans="1:13" ht="18.75" customHeight="1">
      <c r="A84" s="20"/>
      <c r="B84" s="27">
        <v>2.1</v>
      </c>
      <c r="C84" s="356" t="s">
        <v>60</v>
      </c>
      <c r="D84" s="356"/>
      <c r="E84" s="357"/>
      <c r="F84" s="23"/>
      <c r="G84" s="24"/>
      <c r="H84" s="105"/>
      <c r="I84" s="106"/>
      <c r="J84" s="107"/>
      <c r="K84" s="106"/>
      <c r="L84" s="105"/>
      <c r="M84" s="26"/>
    </row>
    <row r="85" spans="1:13" ht="18.75" customHeight="1">
      <c r="A85" s="20"/>
      <c r="B85" s="18"/>
      <c r="C85" s="28" t="s">
        <v>7</v>
      </c>
      <c r="D85" s="358" t="s">
        <v>283</v>
      </c>
      <c r="E85" s="357"/>
      <c r="F85" s="32">
        <v>160</v>
      </c>
      <c r="G85" s="29" t="s">
        <v>17</v>
      </c>
      <c r="H85" s="105"/>
      <c r="I85" s="106"/>
      <c r="J85" s="108"/>
      <c r="K85" s="106"/>
      <c r="L85" s="105"/>
      <c r="M85" s="30"/>
    </row>
    <row r="86" spans="1:13" ht="18.75" customHeight="1">
      <c r="A86" s="20"/>
      <c r="B86" s="18"/>
      <c r="C86" s="28" t="s">
        <v>7</v>
      </c>
      <c r="D86" s="358" t="s">
        <v>284</v>
      </c>
      <c r="E86" s="359"/>
      <c r="F86" s="32">
        <v>20</v>
      </c>
      <c r="G86" s="29" t="s">
        <v>17</v>
      </c>
      <c r="H86" s="105"/>
      <c r="I86" s="106"/>
      <c r="J86" s="108"/>
      <c r="K86" s="106"/>
      <c r="L86" s="105"/>
      <c r="M86" s="30"/>
    </row>
    <row r="87" spans="1:13" ht="18.75" customHeight="1">
      <c r="A87" s="20"/>
      <c r="B87" s="18"/>
      <c r="C87" s="28" t="s">
        <v>7</v>
      </c>
      <c r="D87" s="358" t="s">
        <v>285</v>
      </c>
      <c r="E87" s="359"/>
      <c r="F87" s="32">
        <v>200</v>
      </c>
      <c r="G87" s="29" t="s">
        <v>46</v>
      </c>
      <c r="H87" s="105"/>
      <c r="I87" s="106"/>
      <c r="J87" s="108"/>
      <c r="K87" s="106"/>
      <c r="L87" s="105"/>
      <c r="M87" s="30"/>
    </row>
    <row r="88" spans="1:13" ht="18.75" customHeight="1">
      <c r="A88" s="20"/>
      <c r="B88" s="18"/>
      <c r="C88" s="28" t="s">
        <v>7</v>
      </c>
      <c r="D88" s="358" t="s">
        <v>286</v>
      </c>
      <c r="E88" s="359"/>
      <c r="F88" s="32">
        <v>35</v>
      </c>
      <c r="G88" s="29" t="s">
        <v>71</v>
      </c>
      <c r="H88" s="105"/>
      <c r="I88" s="106"/>
      <c r="J88" s="108"/>
      <c r="K88" s="106"/>
      <c r="L88" s="105"/>
      <c r="M88" s="30"/>
    </row>
    <row r="89" spans="1:13" ht="18.75" customHeight="1">
      <c r="A89" s="20"/>
      <c r="B89" s="18"/>
      <c r="C89" s="28" t="s">
        <v>7</v>
      </c>
      <c r="D89" s="358" t="s">
        <v>287</v>
      </c>
      <c r="E89" s="359"/>
      <c r="F89" s="32">
        <v>35</v>
      </c>
      <c r="G89" s="29" t="s">
        <v>71</v>
      </c>
      <c r="H89" s="105"/>
      <c r="I89" s="106"/>
      <c r="J89" s="108"/>
      <c r="K89" s="106"/>
      <c r="L89" s="105"/>
      <c r="M89" s="30"/>
    </row>
    <row r="90" spans="1:13" ht="18.75" customHeight="1">
      <c r="A90" s="20"/>
      <c r="B90" s="18"/>
      <c r="C90" s="28" t="s">
        <v>7</v>
      </c>
      <c r="D90" s="358" t="s">
        <v>70</v>
      </c>
      <c r="E90" s="359"/>
      <c r="F90" s="32">
        <v>68</v>
      </c>
      <c r="G90" s="29" t="s">
        <v>36</v>
      </c>
      <c r="H90" s="105"/>
      <c r="I90" s="106"/>
      <c r="J90" s="108"/>
      <c r="K90" s="106"/>
      <c r="L90" s="105"/>
      <c r="M90" s="30"/>
    </row>
    <row r="91" spans="1:13" ht="18.75" customHeight="1">
      <c r="A91" s="20"/>
      <c r="B91" s="18"/>
      <c r="C91" s="28"/>
      <c r="D91" s="351" t="s">
        <v>154</v>
      </c>
      <c r="E91" s="352"/>
      <c r="F91" s="81"/>
      <c r="G91" s="82"/>
      <c r="H91" s="111"/>
      <c r="I91" s="112"/>
      <c r="J91" s="112"/>
      <c r="K91" s="112"/>
      <c r="L91" s="112"/>
      <c r="M91" s="30"/>
    </row>
    <row r="92" spans="1:13" ht="18.75" customHeight="1">
      <c r="A92" s="17"/>
      <c r="B92" s="31">
        <v>2.2</v>
      </c>
      <c r="C92" s="356" t="s">
        <v>61</v>
      </c>
      <c r="D92" s="356"/>
      <c r="E92" s="357"/>
      <c r="F92" s="32"/>
      <c r="G92" s="33"/>
      <c r="H92" s="105"/>
      <c r="I92" s="106"/>
      <c r="J92" s="107"/>
      <c r="K92" s="106"/>
      <c r="L92" s="105"/>
      <c r="M92" s="26"/>
    </row>
    <row r="93" spans="1:13" ht="18.75" customHeight="1">
      <c r="A93" s="17"/>
      <c r="B93" s="18"/>
      <c r="C93" s="28" t="s">
        <v>188</v>
      </c>
      <c r="D93" s="358" t="s">
        <v>288</v>
      </c>
      <c r="E93" s="359"/>
      <c r="F93" s="32">
        <v>69</v>
      </c>
      <c r="G93" s="29" t="s">
        <v>36</v>
      </c>
      <c r="H93" s="105"/>
      <c r="I93" s="106"/>
      <c r="J93" s="108"/>
      <c r="K93" s="106"/>
      <c r="L93" s="105"/>
      <c r="M93" s="30"/>
    </row>
    <row r="94" spans="1:13" ht="18.75" customHeight="1">
      <c r="A94" s="17"/>
      <c r="B94" s="18"/>
      <c r="C94" s="28" t="s">
        <v>7</v>
      </c>
      <c r="D94" s="358" t="s">
        <v>72</v>
      </c>
      <c r="E94" s="359"/>
      <c r="F94" s="32">
        <v>83</v>
      </c>
      <c r="G94" s="29" t="s">
        <v>71</v>
      </c>
      <c r="H94" s="105"/>
      <c r="I94" s="106"/>
      <c r="J94" s="108"/>
      <c r="K94" s="106"/>
      <c r="L94" s="105"/>
      <c r="M94" s="30"/>
    </row>
    <row r="95" spans="1:13" ht="18.75" customHeight="1">
      <c r="A95" s="17"/>
      <c r="B95" s="18"/>
      <c r="C95" s="28" t="s">
        <v>7</v>
      </c>
      <c r="D95" s="358" t="s">
        <v>73</v>
      </c>
      <c r="E95" s="359"/>
      <c r="F95" s="32">
        <v>69</v>
      </c>
      <c r="G95" s="29" t="s">
        <v>36</v>
      </c>
      <c r="H95" s="105"/>
      <c r="I95" s="106"/>
      <c r="J95" s="108"/>
      <c r="K95" s="106"/>
      <c r="L95" s="105"/>
      <c r="M95" s="30"/>
    </row>
    <row r="96" spans="1:13" ht="18.75" customHeight="1">
      <c r="A96" s="17"/>
      <c r="B96" s="18"/>
      <c r="C96" s="28" t="s">
        <v>188</v>
      </c>
      <c r="D96" s="358" t="s">
        <v>289</v>
      </c>
      <c r="E96" s="359"/>
      <c r="F96" s="32">
        <v>83</v>
      </c>
      <c r="G96" s="29" t="s">
        <v>71</v>
      </c>
      <c r="H96" s="105"/>
      <c r="I96" s="106"/>
      <c r="J96" s="108"/>
      <c r="K96" s="106"/>
      <c r="L96" s="105"/>
      <c r="M96" s="30"/>
    </row>
    <row r="97" spans="1:13" ht="18.75" customHeight="1">
      <c r="A97" s="20"/>
      <c r="B97" s="18"/>
      <c r="C97" s="28"/>
      <c r="D97" s="351" t="s">
        <v>155</v>
      </c>
      <c r="E97" s="352"/>
      <c r="F97" s="81"/>
      <c r="G97" s="82"/>
      <c r="H97" s="111"/>
      <c r="I97" s="112"/>
      <c r="J97" s="112"/>
      <c r="K97" s="112"/>
      <c r="L97" s="112"/>
      <c r="M97" s="30"/>
    </row>
    <row r="98" spans="1:13" ht="18.75" customHeight="1">
      <c r="A98" s="17"/>
      <c r="B98" s="31">
        <v>2.3</v>
      </c>
      <c r="C98" s="356" t="s">
        <v>62</v>
      </c>
      <c r="D98" s="356"/>
      <c r="E98" s="357"/>
      <c r="F98" s="32"/>
      <c r="G98" s="33"/>
      <c r="H98" s="105"/>
      <c r="I98" s="106"/>
      <c r="J98" s="107"/>
      <c r="K98" s="106"/>
      <c r="L98" s="105"/>
      <c r="M98" s="26"/>
    </row>
    <row r="99" spans="1:13" ht="18.75" customHeight="1">
      <c r="A99" s="17"/>
      <c r="B99" s="18"/>
      <c r="C99" s="28" t="s">
        <v>7</v>
      </c>
      <c r="D99" s="358" t="s">
        <v>74</v>
      </c>
      <c r="E99" s="359"/>
      <c r="F99" s="32">
        <v>28</v>
      </c>
      <c r="G99" s="29" t="s">
        <v>36</v>
      </c>
      <c r="H99" s="105"/>
      <c r="I99" s="106"/>
      <c r="J99" s="108"/>
      <c r="K99" s="106"/>
      <c r="L99" s="105"/>
      <c r="M99" s="30"/>
    </row>
    <row r="100" spans="1:13" ht="18.75" customHeight="1">
      <c r="A100" s="20"/>
      <c r="B100" s="18"/>
      <c r="C100" s="28" t="s">
        <v>7</v>
      </c>
      <c r="D100" s="358" t="s">
        <v>290</v>
      </c>
      <c r="E100" s="359"/>
      <c r="F100" s="32">
        <v>51</v>
      </c>
      <c r="G100" s="29" t="s">
        <v>34</v>
      </c>
      <c r="H100" s="105"/>
      <c r="I100" s="106"/>
      <c r="J100" s="108"/>
      <c r="K100" s="106"/>
      <c r="L100" s="105"/>
      <c r="M100" s="30"/>
    </row>
    <row r="101" spans="1:13" ht="18.75" customHeight="1">
      <c r="A101" s="17"/>
      <c r="B101" s="18"/>
      <c r="C101" s="28" t="s">
        <v>7</v>
      </c>
      <c r="D101" s="358" t="s">
        <v>291</v>
      </c>
      <c r="E101" s="359"/>
      <c r="F101" s="238">
        <v>2.5</v>
      </c>
      <c r="G101" s="29" t="s">
        <v>36</v>
      </c>
      <c r="H101" s="105"/>
      <c r="I101" s="106"/>
      <c r="J101" s="108"/>
      <c r="K101" s="106"/>
      <c r="L101" s="105"/>
      <c r="M101" s="30"/>
    </row>
    <row r="102" spans="1:13" ht="18.75" customHeight="1">
      <c r="A102" s="20"/>
      <c r="B102" s="18"/>
      <c r="C102" s="28"/>
      <c r="D102" s="351" t="s">
        <v>156</v>
      </c>
      <c r="E102" s="352"/>
      <c r="F102" s="81"/>
      <c r="G102" s="82"/>
      <c r="H102" s="111"/>
      <c r="I102" s="112"/>
      <c r="J102" s="112"/>
      <c r="K102" s="112"/>
      <c r="L102" s="112"/>
      <c r="M102" s="30"/>
    </row>
    <row r="103" spans="1:13" ht="18.75" customHeight="1">
      <c r="A103" s="20"/>
      <c r="B103" s="18"/>
      <c r="C103" s="28"/>
      <c r="D103" s="399"/>
      <c r="E103" s="400"/>
      <c r="F103" s="32"/>
      <c r="G103" s="29"/>
      <c r="H103" s="105"/>
      <c r="I103" s="106"/>
      <c r="J103" s="106"/>
      <c r="K103" s="106"/>
      <c r="L103" s="105"/>
      <c r="M103" s="30"/>
    </row>
    <row r="104" spans="1:13" ht="18.75" customHeight="1">
      <c r="A104" s="20"/>
      <c r="B104" s="18"/>
      <c r="C104" s="28"/>
      <c r="D104" s="399"/>
      <c r="E104" s="400"/>
      <c r="F104" s="32"/>
      <c r="G104" s="29"/>
      <c r="H104" s="105"/>
      <c r="I104" s="106"/>
      <c r="J104" s="106"/>
      <c r="K104" s="106"/>
      <c r="L104" s="105"/>
      <c r="M104" s="30"/>
    </row>
    <row r="105" spans="1:13" ht="18.75" customHeight="1">
      <c r="A105" s="20"/>
      <c r="B105" s="18"/>
      <c r="C105" s="28"/>
      <c r="D105" s="399"/>
      <c r="E105" s="400"/>
      <c r="F105" s="32"/>
      <c r="G105" s="29"/>
      <c r="H105" s="105"/>
      <c r="I105" s="106"/>
      <c r="J105" s="106"/>
      <c r="K105" s="106"/>
      <c r="L105" s="105"/>
      <c r="M105" s="30"/>
    </row>
    <row r="106" spans="1:13" ht="18.75" customHeight="1">
      <c r="A106" s="20"/>
      <c r="B106" s="18"/>
      <c r="C106" s="28"/>
      <c r="D106" s="399"/>
      <c r="E106" s="400"/>
      <c r="F106" s="32"/>
      <c r="G106" s="29"/>
      <c r="H106" s="105"/>
      <c r="I106" s="106"/>
      <c r="J106" s="106"/>
      <c r="K106" s="106"/>
      <c r="L106" s="105"/>
      <c r="M106" s="30"/>
    </row>
    <row r="107" spans="1:13" ht="18.75" customHeight="1">
      <c r="A107" s="20"/>
      <c r="B107" s="27">
        <v>2.4</v>
      </c>
      <c r="C107" s="356" t="s">
        <v>63</v>
      </c>
      <c r="D107" s="356"/>
      <c r="E107" s="357"/>
      <c r="F107" s="23"/>
      <c r="G107" s="24"/>
      <c r="H107" s="105"/>
      <c r="I107" s="106"/>
      <c r="J107" s="107"/>
      <c r="K107" s="106"/>
      <c r="L107" s="105"/>
      <c r="M107" s="26"/>
    </row>
    <row r="108" spans="1:13" ht="18.75" customHeight="1">
      <c r="A108" s="20"/>
      <c r="B108" s="18"/>
      <c r="C108" s="28" t="s">
        <v>7</v>
      </c>
      <c r="D108" s="358" t="s">
        <v>292</v>
      </c>
      <c r="E108" s="359"/>
      <c r="F108" s="32">
        <v>75</v>
      </c>
      <c r="G108" s="29" t="s">
        <v>36</v>
      </c>
      <c r="H108" s="105"/>
      <c r="I108" s="106"/>
      <c r="J108" s="108"/>
      <c r="K108" s="106"/>
      <c r="L108" s="105"/>
      <c r="M108" s="30"/>
    </row>
    <row r="109" spans="1:13" ht="18.75" customHeight="1">
      <c r="A109" s="20"/>
      <c r="B109" s="18"/>
      <c r="C109" s="28" t="s">
        <v>7</v>
      </c>
      <c r="D109" s="358" t="s">
        <v>293</v>
      </c>
      <c r="E109" s="359"/>
      <c r="F109" s="32">
        <v>9</v>
      </c>
      <c r="G109" s="29" t="s">
        <v>36</v>
      </c>
      <c r="H109" s="105"/>
      <c r="I109" s="106"/>
      <c r="J109" s="108"/>
      <c r="K109" s="106"/>
      <c r="L109" s="105"/>
      <c r="M109" s="30"/>
    </row>
    <row r="110" spans="1:13" ht="18.75" customHeight="1">
      <c r="A110" s="20"/>
      <c r="B110" s="18"/>
      <c r="C110" s="28" t="s">
        <v>7</v>
      </c>
      <c r="D110" s="358" t="s">
        <v>294</v>
      </c>
      <c r="E110" s="359"/>
      <c r="F110" s="32">
        <v>30</v>
      </c>
      <c r="G110" s="29" t="s">
        <v>71</v>
      </c>
      <c r="H110" s="105"/>
      <c r="I110" s="106"/>
      <c r="J110" s="108"/>
      <c r="K110" s="106"/>
      <c r="L110" s="105"/>
      <c r="M110" s="30"/>
    </row>
    <row r="111" spans="1:13" ht="18.75" customHeight="1">
      <c r="A111" s="20"/>
      <c r="B111" s="18"/>
      <c r="C111" s="28" t="s">
        <v>7</v>
      </c>
      <c r="D111" s="358" t="s">
        <v>295</v>
      </c>
      <c r="E111" s="359"/>
      <c r="F111" s="32">
        <v>10</v>
      </c>
      <c r="G111" s="29" t="s">
        <v>36</v>
      </c>
      <c r="H111" s="105"/>
      <c r="I111" s="106"/>
      <c r="J111" s="108"/>
      <c r="K111" s="106"/>
      <c r="L111" s="105"/>
      <c r="M111" s="30"/>
    </row>
    <row r="112" spans="1:13" ht="18.75" customHeight="1">
      <c r="A112" s="20"/>
      <c r="B112" s="18"/>
      <c r="C112" s="28" t="s">
        <v>7</v>
      </c>
      <c r="D112" s="358" t="s">
        <v>296</v>
      </c>
      <c r="E112" s="359"/>
      <c r="F112" s="32">
        <v>14</v>
      </c>
      <c r="G112" s="29" t="s">
        <v>36</v>
      </c>
      <c r="H112" s="105"/>
      <c r="I112" s="106"/>
      <c r="J112" s="108"/>
      <c r="K112" s="106"/>
      <c r="L112" s="105"/>
      <c r="M112" s="30"/>
    </row>
    <row r="113" spans="1:13" ht="18.75" customHeight="1">
      <c r="A113" s="20"/>
      <c r="B113" s="18"/>
      <c r="C113" s="28"/>
      <c r="D113" s="351" t="s">
        <v>157</v>
      </c>
      <c r="E113" s="352"/>
      <c r="F113" s="81"/>
      <c r="G113" s="82"/>
      <c r="H113" s="111"/>
      <c r="I113" s="112"/>
      <c r="J113" s="112"/>
      <c r="K113" s="112"/>
      <c r="L113" s="112"/>
      <c r="M113" s="30"/>
    </row>
    <row r="114" spans="1:13" ht="18.75" customHeight="1">
      <c r="A114" s="20"/>
      <c r="B114" s="27">
        <v>2.5</v>
      </c>
      <c r="C114" s="356" t="s">
        <v>64</v>
      </c>
      <c r="D114" s="356"/>
      <c r="E114" s="357"/>
      <c r="F114" s="23"/>
      <c r="G114" s="24"/>
      <c r="H114" s="105"/>
      <c r="I114" s="106"/>
      <c r="J114" s="107"/>
      <c r="K114" s="106"/>
      <c r="L114" s="105"/>
      <c r="M114" s="26"/>
    </row>
    <row r="115" spans="1:13" ht="18.75" customHeight="1">
      <c r="A115" s="20"/>
      <c r="B115" s="18"/>
      <c r="C115" s="28"/>
      <c r="D115" s="351" t="s">
        <v>158</v>
      </c>
      <c r="E115" s="352"/>
      <c r="F115" s="81"/>
      <c r="G115" s="87"/>
      <c r="H115" s="111"/>
      <c r="I115" s="112"/>
      <c r="J115" s="112"/>
      <c r="K115" s="112"/>
      <c r="L115" s="112"/>
      <c r="M115" s="30"/>
    </row>
    <row r="116" spans="1:13" ht="18.75" customHeight="1">
      <c r="A116" s="17"/>
      <c r="B116" s="31">
        <v>2.6</v>
      </c>
      <c r="C116" s="356" t="s">
        <v>65</v>
      </c>
      <c r="D116" s="356"/>
      <c r="E116" s="357"/>
      <c r="F116" s="32"/>
      <c r="G116" s="33"/>
      <c r="H116" s="105"/>
      <c r="I116" s="106"/>
      <c r="J116" s="107"/>
      <c r="K116" s="106"/>
      <c r="L116" s="105"/>
      <c r="M116" s="26"/>
    </row>
    <row r="117" spans="1:13" ht="18.75" customHeight="1">
      <c r="A117" s="17"/>
      <c r="B117" s="18"/>
      <c r="C117" s="28" t="s">
        <v>7</v>
      </c>
      <c r="D117" s="358" t="s">
        <v>75</v>
      </c>
      <c r="E117" s="359"/>
      <c r="F117" s="32">
        <v>150</v>
      </c>
      <c r="G117" s="29" t="s">
        <v>36</v>
      </c>
      <c r="H117" s="105"/>
      <c r="I117" s="106"/>
      <c r="J117" s="108"/>
      <c r="K117" s="106"/>
      <c r="L117" s="105"/>
      <c r="M117" s="30"/>
    </row>
    <row r="118" spans="1:13" ht="18.75" customHeight="1">
      <c r="A118" s="17"/>
      <c r="B118" s="18"/>
      <c r="C118" s="28" t="s">
        <v>7</v>
      </c>
      <c r="D118" s="358" t="s">
        <v>76</v>
      </c>
      <c r="E118" s="359"/>
      <c r="F118" s="32">
        <v>35</v>
      </c>
      <c r="G118" s="29" t="s">
        <v>36</v>
      </c>
      <c r="H118" s="105"/>
      <c r="I118" s="106"/>
      <c r="J118" s="108"/>
      <c r="K118" s="106"/>
      <c r="L118" s="105"/>
      <c r="M118" s="30"/>
    </row>
    <row r="119" spans="1:13" ht="18.75" customHeight="1">
      <c r="A119" s="20"/>
      <c r="B119" s="18"/>
      <c r="C119" s="28"/>
      <c r="D119" s="351" t="s">
        <v>159</v>
      </c>
      <c r="E119" s="352"/>
      <c r="F119" s="81"/>
      <c r="G119" s="87"/>
      <c r="H119" s="111"/>
      <c r="I119" s="112"/>
      <c r="J119" s="112"/>
      <c r="K119" s="112"/>
      <c r="L119" s="112"/>
      <c r="M119" s="30"/>
    </row>
    <row r="120" spans="1:13" ht="18.75" customHeight="1">
      <c r="A120" s="17"/>
      <c r="B120" s="31">
        <v>2.7</v>
      </c>
      <c r="C120" s="356" t="s">
        <v>66</v>
      </c>
      <c r="D120" s="356"/>
      <c r="E120" s="357"/>
      <c r="F120" s="32"/>
      <c r="G120" s="33"/>
      <c r="H120" s="105"/>
      <c r="I120" s="106"/>
      <c r="J120" s="107"/>
      <c r="K120" s="106"/>
      <c r="L120" s="105"/>
      <c r="M120" s="26"/>
    </row>
    <row r="121" spans="1:13" ht="18.75" customHeight="1">
      <c r="A121" s="17"/>
      <c r="B121" s="18"/>
      <c r="C121" s="28" t="s">
        <v>7</v>
      </c>
      <c r="D121" s="358" t="s">
        <v>297</v>
      </c>
      <c r="E121" s="359"/>
      <c r="F121" s="32">
        <v>2</v>
      </c>
      <c r="G121" s="29" t="s">
        <v>77</v>
      </c>
      <c r="H121" s="105"/>
      <c r="I121" s="106"/>
      <c r="J121" s="108"/>
      <c r="K121" s="106"/>
      <c r="L121" s="105"/>
      <c r="M121" s="30"/>
    </row>
    <row r="122" spans="1:13" ht="18.75" customHeight="1">
      <c r="A122" s="17"/>
      <c r="B122" s="18"/>
      <c r="C122" s="28" t="s">
        <v>7</v>
      </c>
      <c r="D122" s="358" t="s">
        <v>298</v>
      </c>
      <c r="E122" s="359"/>
      <c r="F122" s="32">
        <v>2</v>
      </c>
      <c r="G122" s="29" t="s">
        <v>77</v>
      </c>
      <c r="H122" s="105"/>
      <c r="I122" s="106"/>
      <c r="J122" s="108"/>
      <c r="K122" s="106"/>
      <c r="L122" s="105"/>
      <c r="M122" s="30"/>
    </row>
    <row r="123" spans="1:13" ht="18.75" customHeight="1">
      <c r="A123" s="17"/>
      <c r="B123" s="18"/>
      <c r="C123" s="28" t="s">
        <v>7</v>
      </c>
      <c r="D123" s="358" t="s">
        <v>299</v>
      </c>
      <c r="E123" s="359"/>
      <c r="F123" s="32">
        <v>1</v>
      </c>
      <c r="G123" s="29" t="s">
        <v>77</v>
      </c>
      <c r="H123" s="105"/>
      <c r="I123" s="106"/>
      <c r="J123" s="108"/>
      <c r="K123" s="106"/>
      <c r="L123" s="105"/>
      <c r="M123" s="30"/>
    </row>
    <row r="124" spans="1:13" ht="18.75" customHeight="1">
      <c r="A124" s="17"/>
      <c r="B124" s="18"/>
      <c r="C124" s="28" t="s">
        <v>7</v>
      </c>
      <c r="D124" s="358" t="s">
        <v>300</v>
      </c>
      <c r="E124" s="359"/>
      <c r="F124" s="32">
        <v>1</v>
      </c>
      <c r="G124" s="29" t="s">
        <v>77</v>
      </c>
      <c r="H124" s="105"/>
      <c r="I124" s="106"/>
      <c r="J124" s="108"/>
      <c r="K124" s="106"/>
      <c r="L124" s="105"/>
      <c r="M124" s="30"/>
    </row>
    <row r="125" spans="1:13" ht="18.75" customHeight="1">
      <c r="A125" s="17"/>
      <c r="B125" s="18"/>
      <c r="C125" s="28" t="s">
        <v>7</v>
      </c>
      <c r="D125" s="358" t="s">
        <v>301</v>
      </c>
      <c r="E125" s="359"/>
      <c r="F125" s="32">
        <v>1</v>
      </c>
      <c r="G125" s="29" t="s">
        <v>77</v>
      </c>
      <c r="H125" s="105"/>
      <c r="I125" s="106"/>
      <c r="J125" s="108"/>
      <c r="K125" s="106"/>
      <c r="L125" s="105"/>
      <c r="M125" s="30"/>
    </row>
    <row r="126" spans="1:13" ht="18.75" customHeight="1">
      <c r="A126" s="17"/>
      <c r="B126" s="18"/>
      <c r="C126" s="28" t="s">
        <v>7</v>
      </c>
      <c r="D126" s="73" t="s">
        <v>302</v>
      </c>
      <c r="E126" s="74"/>
      <c r="F126" s="32">
        <v>2</v>
      </c>
      <c r="G126" s="29" t="s">
        <v>77</v>
      </c>
      <c r="H126" s="105"/>
      <c r="I126" s="106"/>
      <c r="J126" s="108"/>
      <c r="K126" s="106"/>
      <c r="L126" s="105"/>
      <c r="M126" s="30"/>
    </row>
    <row r="127" spans="1:13" ht="18.75" customHeight="1">
      <c r="A127" s="17"/>
      <c r="B127" s="18"/>
      <c r="C127" s="28" t="s">
        <v>7</v>
      </c>
      <c r="D127" s="358" t="s">
        <v>303</v>
      </c>
      <c r="E127" s="359"/>
      <c r="F127" s="32">
        <v>1</v>
      </c>
      <c r="G127" s="29" t="s">
        <v>77</v>
      </c>
      <c r="H127" s="105"/>
      <c r="I127" s="106"/>
      <c r="J127" s="108"/>
      <c r="K127" s="106"/>
      <c r="L127" s="105"/>
      <c r="M127" s="30"/>
    </row>
    <row r="128" spans="1:13" ht="18.75" customHeight="1">
      <c r="A128" s="17"/>
      <c r="B128" s="18"/>
      <c r="C128" s="28" t="s">
        <v>7</v>
      </c>
      <c r="D128" s="358" t="s">
        <v>304</v>
      </c>
      <c r="E128" s="359"/>
      <c r="F128" s="32">
        <v>5</v>
      </c>
      <c r="G128" s="29" t="s">
        <v>77</v>
      </c>
      <c r="H128" s="105"/>
      <c r="I128" s="106"/>
      <c r="J128" s="108"/>
      <c r="K128" s="106"/>
      <c r="L128" s="105"/>
      <c r="M128" s="30"/>
    </row>
    <row r="129" spans="1:13" ht="18.75" customHeight="1">
      <c r="A129" s="20"/>
      <c r="B129" s="18"/>
      <c r="C129" s="28"/>
      <c r="D129" s="399"/>
      <c r="E129" s="400"/>
      <c r="F129" s="32"/>
      <c r="G129" s="29"/>
      <c r="H129" s="105"/>
      <c r="I129" s="106"/>
      <c r="J129" s="106"/>
      <c r="K129" s="106"/>
      <c r="L129" s="105"/>
      <c r="M129" s="30"/>
    </row>
    <row r="130" spans="1:13" ht="18.75" customHeight="1">
      <c r="A130" s="20"/>
      <c r="B130" s="18"/>
      <c r="C130" s="28"/>
      <c r="D130" s="399"/>
      <c r="E130" s="400"/>
      <c r="F130" s="32"/>
      <c r="G130" s="29"/>
      <c r="H130" s="105"/>
      <c r="I130" s="106"/>
      <c r="J130" s="106"/>
      <c r="K130" s="106"/>
      <c r="L130" s="105"/>
      <c r="M130" s="30"/>
    </row>
    <row r="131" spans="1:13" ht="18.75" customHeight="1">
      <c r="A131" s="17"/>
      <c r="B131" s="18"/>
      <c r="C131" s="28" t="s">
        <v>7</v>
      </c>
      <c r="D131" s="358" t="s">
        <v>305</v>
      </c>
      <c r="E131" s="359"/>
      <c r="F131" s="32">
        <v>8</v>
      </c>
      <c r="G131" s="29" t="s">
        <v>77</v>
      </c>
      <c r="H131" s="105"/>
      <c r="I131" s="106"/>
      <c r="J131" s="108"/>
      <c r="K131" s="106"/>
      <c r="L131" s="105"/>
      <c r="M131" s="30"/>
    </row>
    <row r="132" spans="1:13" ht="18.75" customHeight="1">
      <c r="A132" s="17"/>
      <c r="B132" s="18"/>
      <c r="C132" s="28" t="s">
        <v>7</v>
      </c>
      <c r="D132" s="358" t="s">
        <v>306</v>
      </c>
      <c r="E132" s="359"/>
      <c r="F132" s="32">
        <v>2</v>
      </c>
      <c r="G132" s="29" t="s">
        <v>77</v>
      </c>
      <c r="H132" s="105"/>
      <c r="I132" s="106"/>
      <c r="J132" s="108"/>
      <c r="K132" s="106"/>
      <c r="L132" s="105"/>
      <c r="M132" s="30"/>
    </row>
    <row r="133" spans="1:13" ht="18.75" customHeight="1">
      <c r="A133" s="17"/>
      <c r="B133" s="18"/>
      <c r="C133" s="28" t="s">
        <v>7</v>
      </c>
      <c r="D133" s="73" t="s">
        <v>307</v>
      </c>
      <c r="E133" s="74"/>
      <c r="F133" s="32">
        <v>1</v>
      </c>
      <c r="G133" s="29" t="s">
        <v>77</v>
      </c>
      <c r="H133" s="105"/>
      <c r="I133" s="106"/>
      <c r="J133" s="108"/>
      <c r="K133" s="106"/>
      <c r="L133" s="105"/>
      <c r="M133" s="30"/>
    </row>
    <row r="134" spans="1:13" ht="18.75" customHeight="1">
      <c r="A134" s="20"/>
      <c r="B134" s="18"/>
      <c r="C134" s="28"/>
      <c r="D134" s="351" t="s">
        <v>271</v>
      </c>
      <c r="E134" s="352"/>
      <c r="F134" s="81"/>
      <c r="G134" s="82"/>
      <c r="H134" s="111"/>
      <c r="I134" s="112"/>
      <c r="J134" s="112"/>
      <c r="K134" s="112"/>
      <c r="L134" s="112"/>
      <c r="M134" s="30"/>
    </row>
    <row r="135" spans="1:13" ht="18.75" customHeight="1">
      <c r="A135" s="17"/>
      <c r="B135" s="31">
        <v>2.8</v>
      </c>
      <c r="C135" s="356" t="s">
        <v>67</v>
      </c>
      <c r="D135" s="356"/>
      <c r="E135" s="357"/>
      <c r="F135" s="32"/>
      <c r="G135" s="33"/>
      <c r="H135" s="105"/>
      <c r="I135" s="106"/>
      <c r="J135" s="107"/>
      <c r="K135" s="106"/>
      <c r="L135" s="105"/>
      <c r="M135" s="26"/>
    </row>
    <row r="136" spans="1:13" ht="18.75" customHeight="1">
      <c r="A136" s="17"/>
      <c r="B136" s="18"/>
      <c r="C136" s="28" t="s">
        <v>7</v>
      </c>
      <c r="D136" s="358" t="s">
        <v>308</v>
      </c>
      <c r="E136" s="359"/>
      <c r="F136" s="32">
        <v>5</v>
      </c>
      <c r="G136" s="29" t="s">
        <v>34</v>
      </c>
      <c r="H136" s="105"/>
      <c r="I136" s="106"/>
      <c r="J136" s="108"/>
      <c r="K136" s="106"/>
      <c r="L136" s="105"/>
      <c r="M136" s="30"/>
    </row>
    <row r="137" spans="1:13" ht="18.75" customHeight="1">
      <c r="A137" s="17"/>
      <c r="B137" s="18"/>
      <c r="C137" s="28" t="s">
        <v>7</v>
      </c>
      <c r="D137" s="358" t="s">
        <v>309</v>
      </c>
      <c r="E137" s="359"/>
      <c r="F137" s="32">
        <v>9</v>
      </c>
      <c r="G137" s="29" t="s">
        <v>34</v>
      </c>
      <c r="H137" s="105"/>
      <c r="I137" s="106"/>
      <c r="J137" s="108"/>
      <c r="K137" s="106"/>
      <c r="L137" s="105"/>
      <c r="M137" s="30"/>
    </row>
    <row r="138" spans="1:13" ht="18.75" customHeight="1">
      <c r="A138" s="17"/>
      <c r="B138" s="18"/>
      <c r="C138" s="28" t="s">
        <v>7</v>
      </c>
      <c r="D138" s="358" t="s">
        <v>310</v>
      </c>
      <c r="E138" s="359"/>
      <c r="F138" s="32">
        <v>4</v>
      </c>
      <c r="G138" s="29" t="s">
        <v>34</v>
      </c>
      <c r="H138" s="105"/>
      <c r="I138" s="106"/>
      <c r="J138" s="108"/>
      <c r="K138" s="106"/>
      <c r="L138" s="105"/>
      <c r="M138" s="30"/>
    </row>
    <row r="139" spans="1:13" ht="18.75" customHeight="1">
      <c r="A139" s="17"/>
      <c r="B139" s="18"/>
      <c r="C139" s="28" t="s">
        <v>7</v>
      </c>
      <c r="D139" s="358" t="s">
        <v>311</v>
      </c>
      <c r="E139" s="359"/>
      <c r="F139" s="237">
        <v>0.4</v>
      </c>
      <c r="G139" s="29" t="s">
        <v>34</v>
      </c>
      <c r="H139" s="105"/>
      <c r="I139" s="106"/>
      <c r="J139" s="108"/>
      <c r="K139" s="106"/>
      <c r="L139" s="105"/>
      <c r="M139" s="30"/>
    </row>
    <row r="140" spans="1:13" ht="18.75" customHeight="1">
      <c r="A140" s="17"/>
      <c r="B140" s="18"/>
      <c r="C140" s="28" t="s">
        <v>7</v>
      </c>
      <c r="D140" s="358" t="s">
        <v>312</v>
      </c>
      <c r="E140" s="359"/>
      <c r="F140" s="237">
        <v>0.4</v>
      </c>
      <c r="G140" s="29" t="s">
        <v>34</v>
      </c>
      <c r="H140" s="105"/>
      <c r="I140" s="106"/>
      <c r="J140" s="108"/>
      <c r="K140" s="106"/>
      <c r="L140" s="105"/>
      <c r="M140" s="30"/>
    </row>
    <row r="141" spans="1:13" ht="18.75" customHeight="1">
      <c r="A141" s="17"/>
      <c r="B141" s="18"/>
      <c r="C141" s="28" t="s">
        <v>7</v>
      </c>
      <c r="D141" s="358" t="s">
        <v>313</v>
      </c>
      <c r="E141" s="359"/>
      <c r="F141" s="238">
        <v>1.5</v>
      </c>
      <c r="G141" s="29" t="s">
        <v>34</v>
      </c>
      <c r="H141" s="105"/>
      <c r="I141" s="106"/>
      <c r="J141" s="108"/>
      <c r="K141" s="106"/>
      <c r="L141" s="105"/>
      <c r="M141" s="30"/>
    </row>
    <row r="142" spans="1:13" ht="18.75" customHeight="1">
      <c r="A142" s="17"/>
      <c r="B142" s="18"/>
      <c r="C142" s="28" t="s">
        <v>7</v>
      </c>
      <c r="D142" s="358" t="s">
        <v>314</v>
      </c>
      <c r="E142" s="359"/>
      <c r="F142" s="32">
        <v>1</v>
      </c>
      <c r="G142" s="29" t="s">
        <v>77</v>
      </c>
      <c r="H142" s="105"/>
      <c r="I142" s="106"/>
      <c r="J142" s="108"/>
      <c r="K142" s="106"/>
      <c r="L142" s="105"/>
      <c r="M142" s="30"/>
    </row>
    <row r="143" spans="1:13" ht="18.75" customHeight="1">
      <c r="A143" s="20"/>
      <c r="B143" s="18"/>
      <c r="C143" s="28"/>
      <c r="D143" s="351" t="s">
        <v>269</v>
      </c>
      <c r="E143" s="352"/>
      <c r="F143" s="81"/>
      <c r="G143" s="54"/>
      <c r="H143" s="111"/>
      <c r="I143" s="112"/>
      <c r="J143" s="112"/>
      <c r="K143" s="112"/>
      <c r="L143" s="112"/>
      <c r="M143" s="30"/>
    </row>
    <row r="144" spans="1:13" ht="18.75" customHeight="1">
      <c r="A144" s="17"/>
      <c r="B144" s="31">
        <v>2.9</v>
      </c>
      <c r="C144" s="356" t="s">
        <v>68</v>
      </c>
      <c r="D144" s="356"/>
      <c r="E144" s="357"/>
      <c r="F144" s="32"/>
      <c r="G144" s="33"/>
      <c r="H144" s="105"/>
      <c r="I144" s="106"/>
      <c r="J144" s="107"/>
      <c r="K144" s="106"/>
      <c r="L144" s="105"/>
      <c r="M144" s="26"/>
    </row>
    <row r="145" spans="1:13" ht="18.75" customHeight="1">
      <c r="A145" s="17"/>
      <c r="B145" s="18"/>
      <c r="C145" s="28" t="s">
        <v>7</v>
      </c>
      <c r="D145" s="358" t="s">
        <v>342</v>
      </c>
      <c r="E145" s="359"/>
      <c r="F145" s="32">
        <v>1</v>
      </c>
      <c r="G145" s="29" t="s">
        <v>77</v>
      </c>
      <c r="H145" s="105"/>
      <c r="I145" s="106"/>
      <c r="J145" s="108"/>
      <c r="K145" s="106"/>
      <c r="L145" s="105"/>
      <c r="M145" s="30"/>
    </row>
    <row r="146" spans="1:13" ht="18.75" customHeight="1">
      <c r="A146" s="17"/>
      <c r="B146" s="18"/>
      <c r="C146" s="28" t="s">
        <v>7</v>
      </c>
      <c r="D146" s="358" t="s">
        <v>315</v>
      </c>
      <c r="E146" s="359"/>
      <c r="F146" s="32">
        <v>3</v>
      </c>
      <c r="G146" s="29" t="s">
        <v>77</v>
      </c>
      <c r="H146" s="105"/>
      <c r="I146" s="106"/>
      <c r="J146" s="108"/>
      <c r="K146" s="106"/>
      <c r="L146" s="105"/>
      <c r="M146" s="30"/>
    </row>
    <row r="147" spans="1:13" ht="18.75" customHeight="1">
      <c r="A147" s="20"/>
      <c r="B147" s="18"/>
      <c r="C147" s="28"/>
      <c r="D147" s="351" t="s">
        <v>268</v>
      </c>
      <c r="E147" s="352"/>
      <c r="F147" s="81"/>
      <c r="G147" s="54"/>
      <c r="H147" s="111"/>
      <c r="I147" s="112"/>
      <c r="J147" s="112"/>
      <c r="K147" s="112"/>
      <c r="L147" s="112"/>
      <c r="M147" s="30"/>
    </row>
    <row r="148" spans="1:13" ht="18.75" customHeight="1">
      <c r="A148" s="17"/>
      <c r="B148" s="57">
        <v>2.1</v>
      </c>
      <c r="C148" s="356" t="s">
        <v>69</v>
      </c>
      <c r="D148" s="356"/>
      <c r="E148" s="357"/>
      <c r="F148" s="32"/>
      <c r="G148" s="33"/>
      <c r="H148" s="105"/>
      <c r="I148" s="106"/>
      <c r="J148" s="107"/>
      <c r="K148" s="106"/>
      <c r="L148" s="105"/>
      <c r="M148" s="26"/>
    </row>
    <row r="149" spans="1:13" ht="18.75" customHeight="1">
      <c r="A149" s="17"/>
      <c r="B149" s="18"/>
      <c r="C149" s="28" t="s">
        <v>7</v>
      </c>
      <c r="D149" s="358" t="s">
        <v>343</v>
      </c>
      <c r="E149" s="359"/>
      <c r="F149" s="32">
        <v>191</v>
      </c>
      <c r="G149" s="29" t="s">
        <v>36</v>
      </c>
      <c r="H149" s="105"/>
      <c r="I149" s="106"/>
      <c r="J149" s="108"/>
      <c r="K149" s="106"/>
      <c r="L149" s="105"/>
      <c r="M149" s="30"/>
    </row>
    <row r="150" spans="1:13" ht="18.75" customHeight="1">
      <c r="A150" s="17"/>
      <c r="B150" s="18"/>
      <c r="C150" s="28" t="s">
        <v>7</v>
      </c>
      <c r="D150" s="358" t="s">
        <v>316</v>
      </c>
      <c r="E150" s="359"/>
      <c r="F150" s="32">
        <v>60</v>
      </c>
      <c r="G150" s="29" t="s">
        <v>36</v>
      </c>
      <c r="H150" s="105"/>
      <c r="I150" s="106"/>
      <c r="J150" s="108"/>
      <c r="K150" s="106"/>
      <c r="L150" s="105"/>
      <c r="M150" s="30"/>
    </row>
    <row r="151" spans="1:13" ht="18.75" customHeight="1">
      <c r="A151" s="20"/>
      <c r="B151" s="18"/>
      <c r="C151" s="28"/>
      <c r="D151" s="351" t="s">
        <v>132</v>
      </c>
      <c r="E151" s="352"/>
      <c r="F151" s="81"/>
      <c r="G151" s="82"/>
      <c r="H151" s="111"/>
      <c r="I151" s="112"/>
      <c r="J151" s="112"/>
      <c r="K151" s="112"/>
      <c r="L151" s="112"/>
      <c r="M151" s="30"/>
    </row>
    <row r="152" spans="1:13" ht="18.75" customHeight="1">
      <c r="A152" s="17"/>
      <c r="B152" s="57">
        <v>2.11</v>
      </c>
      <c r="C152" s="356" t="s">
        <v>129</v>
      </c>
      <c r="D152" s="356"/>
      <c r="E152" s="357"/>
      <c r="F152" s="32"/>
      <c r="G152" s="33"/>
      <c r="H152" s="105"/>
      <c r="I152" s="106"/>
      <c r="J152" s="107"/>
      <c r="K152" s="106"/>
      <c r="L152" s="105"/>
      <c r="M152" s="26"/>
    </row>
    <row r="153" spans="1:13" ht="18.75" customHeight="1">
      <c r="A153" s="20"/>
      <c r="B153" s="18"/>
      <c r="C153" s="28"/>
      <c r="D153" s="351" t="s">
        <v>131</v>
      </c>
      <c r="E153" s="352"/>
      <c r="F153" s="81"/>
      <c r="G153" s="82"/>
      <c r="H153" s="111"/>
      <c r="I153" s="112"/>
      <c r="J153" s="112"/>
      <c r="K153" s="112"/>
      <c r="L153" s="112"/>
      <c r="M153" s="30"/>
    </row>
    <row r="154" spans="1:13" ht="18.75" customHeight="1">
      <c r="A154" s="224"/>
      <c r="B154" s="236"/>
      <c r="C154" s="349" t="s">
        <v>258</v>
      </c>
      <c r="D154" s="349"/>
      <c r="E154" s="350"/>
      <c r="F154" s="225"/>
      <c r="G154" s="226" t="s">
        <v>47</v>
      </c>
      <c r="H154" s="227"/>
      <c r="I154" s="228"/>
      <c r="J154" s="228"/>
      <c r="K154" s="228"/>
      <c r="L154" s="228"/>
      <c r="M154" s="229"/>
    </row>
    <row r="155" spans="1:13" ht="18.75" customHeight="1">
      <c r="A155" s="89">
        <v>3</v>
      </c>
      <c r="B155" s="401" t="s">
        <v>113</v>
      </c>
      <c r="C155" s="402"/>
      <c r="D155" s="402"/>
      <c r="E155" s="403"/>
      <c r="F155" s="78"/>
      <c r="G155" s="90"/>
      <c r="H155" s="115"/>
      <c r="I155" s="114"/>
      <c r="J155" s="116"/>
      <c r="K155" s="114"/>
      <c r="L155" s="115"/>
      <c r="M155" s="91"/>
    </row>
    <row r="156" spans="1:13" ht="18.75" customHeight="1">
      <c r="A156" s="20"/>
      <c r="B156" s="27">
        <v>3.1</v>
      </c>
      <c r="C156" s="356" t="s">
        <v>78</v>
      </c>
      <c r="D156" s="356"/>
      <c r="E156" s="357"/>
      <c r="F156" s="23"/>
      <c r="G156" s="24"/>
      <c r="H156" s="105"/>
      <c r="I156" s="106"/>
      <c r="J156" s="107"/>
      <c r="K156" s="106"/>
      <c r="L156" s="105"/>
      <c r="M156" s="26"/>
    </row>
    <row r="157" spans="1:13" ht="18.75" customHeight="1">
      <c r="A157" s="20"/>
      <c r="B157" s="18"/>
      <c r="C157" s="28" t="s">
        <v>7</v>
      </c>
      <c r="D157" s="353" t="s">
        <v>82</v>
      </c>
      <c r="E157" s="354"/>
      <c r="F157" s="32">
        <v>1</v>
      </c>
      <c r="G157" s="59" t="s">
        <v>32</v>
      </c>
      <c r="H157" s="105"/>
      <c r="I157" s="106"/>
      <c r="J157" s="108"/>
      <c r="K157" s="106"/>
      <c r="L157" s="105"/>
      <c r="M157" s="30"/>
    </row>
    <row r="158" spans="1:13" ht="18.75" customHeight="1">
      <c r="A158" s="20"/>
      <c r="B158" s="18"/>
      <c r="C158" s="28"/>
      <c r="D158" s="351" t="s">
        <v>133</v>
      </c>
      <c r="E158" s="352"/>
      <c r="F158" s="81"/>
      <c r="G158" s="82"/>
      <c r="H158" s="111"/>
      <c r="I158" s="112"/>
      <c r="J158" s="112"/>
      <c r="K158" s="112"/>
      <c r="L158" s="112"/>
      <c r="M158" s="30"/>
    </row>
    <row r="159" spans="1:13" ht="18.75" customHeight="1">
      <c r="A159" s="17"/>
      <c r="B159" s="31">
        <v>3.2</v>
      </c>
      <c r="C159" s="356" t="s">
        <v>79</v>
      </c>
      <c r="D159" s="356"/>
      <c r="E159" s="357"/>
      <c r="F159" s="32"/>
      <c r="G159" s="33"/>
      <c r="H159" s="105"/>
      <c r="I159" s="106"/>
      <c r="J159" s="107"/>
      <c r="K159" s="106"/>
      <c r="L159" s="105"/>
      <c r="M159" s="26"/>
    </row>
    <row r="160" spans="1:13" ht="18.75" customHeight="1">
      <c r="A160" s="17"/>
      <c r="B160" s="18"/>
      <c r="C160" s="28" t="s">
        <v>7</v>
      </c>
      <c r="D160" s="353" t="s">
        <v>83</v>
      </c>
      <c r="E160" s="354"/>
      <c r="F160" s="32">
        <v>3</v>
      </c>
      <c r="G160" s="60" t="s">
        <v>32</v>
      </c>
      <c r="H160" s="105"/>
      <c r="I160" s="106"/>
      <c r="J160" s="108"/>
      <c r="K160" s="106"/>
      <c r="L160" s="105"/>
      <c r="M160" s="30"/>
    </row>
    <row r="161" spans="1:13" ht="18.75" customHeight="1">
      <c r="A161" s="20"/>
      <c r="B161" s="18"/>
      <c r="C161" s="28"/>
      <c r="D161" s="351" t="s">
        <v>134</v>
      </c>
      <c r="E161" s="352"/>
      <c r="F161" s="81"/>
      <c r="G161" s="82"/>
      <c r="H161" s="111"/>
      <c r="I161" s="112"/>
      <c r="J161" s="112"/>
      <c r="K161" s="112"/>
      <c r="L161" s="112"/>
      <c r="M161" s="30"/>
    </row>
    <row r="162" spans="1:13" ht="18.75" customHeight="1">
      <c r="A162" s="20"/>
      <c r="B162" s="27">
        <v>3.3</v>
      </c>
      <c r="C162" s="356" t="s">
        <v>80</v>
      </c>
      <c r="D162" s="356"/>
      <c r="E162" s="357"/>
      <c r="F162" s="23"/>
      <c r="G162" s="24"/>
      <c r="H162" s="105"/>
      <c r="I162" s="106"/>
      <c r="J162" s="107"/>
      <c r="K162" s="106"/>
      <c r="L162" s="105"/>
      <c r="M162" s="26"/>
    </row>
    <row r="163" spans="1:13" ht="18.75" customHeight="1">
      <c r="A163" s="20"/>
      <c r="B163" s="18"/>
      <c r="C163" s="28" t="s">
        <v>7</v>
      </c>
      <c r="D163" s="353" t="s">
        <v>317</v>
      </c>
      <c r="E163" s="354"/>
      <c r="F163" s="32">
        <v>1</v>
      </c>
      <c r="G163" s="61" t="s">
        <v>77</v>
      </c>
      <c r="H163" s="105"/>
      <c r="I163" s="106"/>
      <c r="J163" s="108"/>
      <c r="K163" s="106"/>
      <c r="L163" s="105"/>
      <c r="M163" s="30"/>
    </row>
    <row r="164" spans="1:13" ht="18.75" customHeight="1">
      <c r="A164" s="20"/>
      <c r="B164" s="18"/>
      <c r="C164" s="28"/>
      <c r="D164" s="351" t="s">
        <v>135</v>
      </c>
      <c r="E164" s="352"/>
      <c r="F164" s="81"/>
      <c r="G164" s="82"/>
      <c r="H164" s="111"/>
      <c r="I164" s="112"/>
      <c r="J164" s="112"/>
      <c r="K164" s="112"/>
      <c r="L164" s="112"/>
      <c r="M164" s="30"/>
    </row>
    <row r="165" spans="1:13" ht="18.75" customHeight="1">
      <c r="A165" s="17"/>
      <c r="B165" s="31">
        <v>3.4</v>
      </c>
      <c r="C165" s="356" t="s">
        <v>81</v>
      </c>
      <c r="D165" s="356"/>
      <c r="E165" s="357"/>
      <c r="F165" s="32"/>
      <c r="G165" s="33"/>
      <c r="H165" s="105"/>
      <c r="I165" s="106"/>
      <c r="J165" s="107"/>
      <c r="K165" s="106"/>
      <c r="L165" s="105"/>
      <c r="M165" s="26"/>
    </row>
    <row r="166" spans="1:13" ht="18.75" customHeight="1">
      <c r="A166" s="20"/>
      <c r="B166" s="18"/>
      <c r="C166" s="28"/>
      <c r="D166" s="351" t="s">
        <v>136</v>
      </c>
      <c r="E166" s="352"/>
      <c r="F166" s="81"/>
      <c r="G166" s="82"/>
      <c r="H166" s="111"/>
      <c r="I166" s="112"/>
      <c r="J166" s="112"/>
      <c r="K166" s="112"/>
      <c r="L166" s="112"/>
      <c r="M166" s="30"/>
    </row>
    <row r="167" spans="1:13" ht="18.75" customHeight="1">
      <c r="A167" s="17"/>
      <c r="B167" s="18"/>
      <c r="C167" s="28"/>
      <c r="D167" s="353"/>
      <c r="E167" s="354"/>
      <c r="F167" s="32"/>
      <c r="G167" s="60"/>
      <c r="H167" s="105"/>
      <c r="I167" s="106"/>
      <c r="J167" s="108"/>
      <c r="K167" s="106"/>
      <c r="L167" s="105"/>
      <c r="M167" s="30"/>
    </row>
    <row r="168" spans="1:13" ht="18.75" customHeight="1">
      <c r="A168" s="17"/>
      <c r="B168" s="18"/>
      <c r="C168" s="28"/>
      <c r="D168" s="124"/>
      <c r="E168" s="125"/>
      <c r="F168" s="32"/>
      <c r="G168" s="60"/>
      <c r="H168" s="105"/>
      <c r="I168" s="106"/>
      <c r="J168" s="107"/>
      <c r="K168" s="106"/>
      <c r="L168" s="105"/>
      <c r="M168" s="30"/>
    </row>
    <row r="169" spans="1:13" ht="18.75" customHeight="1">
      <c r="A169" s="17"/>
      <c r="B169" s="18"/>
      <c r="C169" s="28"/>
      <c r="D169" s="124"/>
      <c r="E169" s="125"/>
      <c r="F169" s="32"/>
      <c r="G169" s="60"/>
      <c r="H169" s="105"/>
      <c r="I169" s="106"/>
      <c r="J169" s="107"/>
      <c r="K169" s="106"/>
      <c r="L169" s="105"/>
      <c r="M169" s="30"/>
    </row>
    <row r="170" spans="1:13" ht="18.75" customHeight="1">
      <c r="A170" s="17"/>
      <c r="B170" s="18"/>
      <c r="C170" s="28"/>
      <c r="D170" s="124"/>
      <c r="E170" s="125"/>
      <c r="F170" s="32"/>
      <c r="G170" s="60"/>
      <c r="H170" s="105"/>
      <c r="I170" s="106"/>
      <c r="J170" s="107"/>
      <c r="K170" s="106"/>
      <c r="L170" s="105"/>
      <c r="M170" s="30"/>
    </row>
    <row r="171" spans="1:13" ht="18.75" customHeight="1">
      <c r="A171" s="17"/>
      <c r="B171" s="18"/>
      <c r="C171" s="28"/>
      <c r="D171" s="124"/>
      <c r="E171" s="125"/>
      <c r="F171" s="32"/>
      <c r="G171" s="60"/>
      <c r="H171" s="105"/>
      <c r="I171" s="106"/>
      <c r="J171" s="107"/>
      <c r="K171" s="106"/>
      <c r="L171" s="105"/>
      <c r="M171" s="30"/>
    </row>
    <row r="172" spans="1:13" ht="18.75" customHeight="1">
      <c r="A172" s="17"/>
      <c r="B172" s="18"/>
      <c r="C172" s="28"/>
      <c r="D172" s="124"/>
      <c r="E172" s="125"/>
      <c r="F172" s="32"/>
      <c r="G172" s="60"/>
      <c r="H172" s="105"/>
      <c r="I172" s="106"/>
      <c r="J172" s="107"/>
      <c r="K172" s="106"/>
      <c r="L172" s="105"/>
      <c r="M172" s="30"/>
    </row>
    <row r="173" spans="1:13" ht="18.75" customHeight="1">
      <c r="A173" s="17"/>
      <c r="B173" s="18"/>
      <c r="C173" s="28"/>
      <c r="D173" s="124"/>
      <c r="E173" s="125"/>
      <c r="F173" s="32"/>
      <c r="G173" s="60"/>
      <c r="H173" s="105"/>
      <c r="I173" s="106"/>
      <c r="J173" s="107"/>
      <c r="K173" s="106"/>
      <c r="L173" s="105"/>
      <c r="M173" s="30"/>
    </row>
    <row r="174" spans="1:13" ht="18.75" customHeight="1">
      <c r="A174" s="17"/>
      <c r="B174" s="18"/>
      <c r="C174" s="28"/>
      <c r="D174" s="124"/>
      <c r="E174" s="125"/>
      <c r="F174" s="32"/>
      <c r="G174" s="60"/>
      <c r="H174" s="105"/>
      <c r="I174" s="106"/>
      <c r="J174" s="107"/>
      <c r="K174" s="106"/>
      <c r="L174" s="105"/>
      <c r="M174" s="30"/>
    </row>
    <row r="175" spans="1:13" ht="18.75" customHeight="1">
      <c r="A175" s="17"/>
      <c r="B175" s="18"/>
      <c r="C175" s="28"/>
      <c r="D175" s="124"/>
      <c r="E175" s="125"/>
      <c r="F175" s="32"/>
      <c r="G175" s="60"/>
      <c r="H175" s="105"/>
      <c r="I175" s="106"/>
      <c r="J175" s="107"/>
      <c r="K175" s="106"/>
      <c r="L175" s="105"/>
      <c r="M175" s="30"/>
    </row>
    <row r="176" spans="1:13" ht="18.75" customHeight="1">
      <c r="A176" s="17"/>
      <c r="B176" s="18"/>
      <c r="C176" s="28"/>
      <c r="D176" s="124"/>
      <c r="E176" s="125"/>
      <c r="F176" s="32"/>
      <c r="G176" s="60"/>
      <c r="H176" s="105"/>
      <c r="I176" s="106"/>
      <c r="J176" s="107"/>
      <c r="K176" s="106"/>
      <c r="L176" s="105"/>
      <c r="M176" s="30"/>
    </row>
    <row r="177" spans="1:13" ht="18.75" customHeight="1">
      <c r="A177" s="230"/>
      <c r="B177" s="214"/>
      <c r="C177" s="215"/>
      <c r="D177" s="231"/>
      <c r="E177" s="232"/>
      <c r="F177" s="233"/>
      <c r="G177" s="234"/>
      <c r="H177" s="110"/>
      <c r="I177" s="109"/>
      <c r="J177" s="235"/>
      <c r="K177" s="109"/>
      <c r="L177" s="110"/>
      <c r="M177" s="223"/>
    </row>
    <row r="178" spans="1:13" ht="18.75" customHeight="1">
      <c r="A178" s="224"/>
      <c r="B178" s="348" t="s">
        <v>259</v>
      </c>
      <c r="C178" s="349"/>
      <c r="D178" s="349"/>
      <c r="E178" s="350"/>
      <c r="F178" s="225"/>
      <c r="G178" s="226" t="s">
        <v>47</v>
      </c>
      <c r="H178" s="227"/>
      <c r="I178" s="228"/>
      <c r="J178" s="228"/>
      <c r="K178" s="228"/>
      <c r="L178" s="228"/>
      <c r="M178" s="229"/>
    </row>
    <row r="179" spans="1:13" ht="18.75" customHeight="1">
      <c r="A179" s="58">
        <v>4</v>
      </c>
      <c r="B179" s="355" t="s">
        <v>114</v>
      </c>
      <c r="C179" s="356"/>
      <c r="D179" s="356"/>
      <c r="E179" s="357"/>
      <c r="F179" s="23"/>
      <c r="G179" s="24"/>
      <c r="H179" s="105"/>
      <c r="I179" s="106"/>
      <c r="J179" s="107"/>
      <c r="K179" s="106"/>
      <c r="L179" s="105"/>
      <c r="M179" s="26"/>
    </row>
    <row r="180" spans="1:13" ht="18.75" customHeight="1">
      <c r="A180" s="20"/>
      <c r="B180" s="27">
        <v>4.1</v>
      </c>
      <c r="C180" s="356" t="s">
        <v>92</v>
      </c>
      <c r="D180" s="356"/>
      <c r="E180" s="357"/>
      <c r="F180" s="23"/>
      <c r="G180" s="24"/>
      <c r="H180" s="105"/>
      <c r="I180" s="106"/>
      <c r="J180" s="107"/>
      <c r="K180" s="106"/>
      <c r="L180" s="105"/>
      <c r="M180" s="26"/>
    </row>
    <row r="181" spans="1:13" ht="18.75" customHeight="1">
      <c r="A181" s="17"/>
      <c r="B181" s="18"/>
      <c r="C181" s="28" t="s">
        <v>7</v>
      </c>
      <c r="D181" s="358" t="s">
        <v>344</v>
      </c>
      <c r="E181" s="359"/>
      <c r="F181" s="32">
        <v>4</v>
      </c>
      <c r="G181" s="29" t="s">
        <v>77</v>
      </c>
      <c r="H181" s="105"/>
      <c r="I181" s="106"/>
      <c r="J181" s="108"/>
      <c r="K181" s="106"/>
      <c r="L181" s="105"/>
      <c r="M181" s="30"/>
    </row>
    <row r="182" spans="1:13" ht="18.75" customHeight="1">
      <c r="A182" s="17"/>
      <c r="B182" s="18"/>
      <c r="C182" s="28" t="s">
        <v>7</v>
      </c>
      <c r="D182" s="358" t="s">
        <v>345</v>
      </c>
      <c r="E182" s="359"/>
      <c r="F182" s="32">
        <v>5</v>
      </c>
      <c r="G182" s="29" t="s">
        <v>77</v>
      </c>
      <c r="H182" s="105"/>
      <c r="I182" s="106"/>
      <c r="J182" s="108"/>
      <c r="K182" s="106"/>
      <c r="L182" s="105"/>
      <c r="M182" s="30"/>
    </row>
    <row r="183" spans="1:13" ht="18.75" customHeight="1">
      <c r="A183" s="20"/>
      <c r="B183" s="18"/>
      <c r="C183" s="28"/>
      <c r="D183" s="351" t="s">
        <v>137</v>
      </c>
      <c r="E183" s="352"/>
      <c r="F183" s="81"/>
      <c r="G183" s="82"/>
      <c r="H183" s="111"/>
      <c r="I183" s="112"/>
      <c r="J183" s="112"/>
      <c r="K183" s="112"/>
      <c r="L183" s="112"/>
      <c r="M183" s="30"/>
    </row>
    <row r="184" spans="1:13" ht="18.75" customHeight="1">
      <c r="A184" s="17"/>
      <c r="B184" s="31">
        <v>4.2</v>
      </c>
      <c r="C184" s="356" t="s">
        <v>93</v>
      </c>
      <c r="D184" s="356"/>
      <c r="E184" s="357"/>
      <c r="F184" s="32"/>
      <c r="G184" s="33"/>
      <c r="H184" s="105"/>
      <c r="I184" s="106"/>
      <c r="J184" s="107"/>
      <c r="K184" s="106"/>
      <c r="L184" s="105"/>
      <c r="M184" s="26"/>
    </row>
    <row r="185" spans="1:13" ht="18.75" customHeight="1">
      <c r="A185" s="17"/>
      <c r="B185" s="18"/>
      <c r="C185" s="28" t="s">
        <v>7</v>
      </c>
      <c r="D185" s="358" t="s">
        <v>318</v>
      </c>
      <c r="E185" s="359"/>
      <c r="F185" s="32">
        <v>4</v>
      </c>
      <c r="G185" s="29" t="s">
        <v>77</v>
      </c>
      <c r="H185" s="105"/>
      <c r="I185" s="106"/>
      <c r="J185" s="108"/>
      <c r="K185" s="106"/>
      <c r="L185" s="105"/>
      <c r="M185" s="30"/>
    </row>
    <row r="186" spans="1:13" ht="18.75" customHeight="1">
      <c r="A186" s="17"/>
      <c r="B186" s="18"/>
      <c r="C186" s="28" t="s">
        <v>7</v>
      </c>
      <c r="D186" s="358" t="s">
        <v>98</v>
      </c>
      <c r="E186" s="359"/>
      <c r="F186" s="32">
        <v>8</v>
      </c>
      <c r="G186" s="29" t="s">
        <v>77</v>
      </c>
      <c r="H186" s="105"/>
      <c r="I186" s="106"/>
      <c r="J186" s="108"/>
      <c r="K186" s="106"/>
      <c r="L186" s="105"/>
      <c r="M186" s="30"/>
    </row>
    <row r="187" spans="1:13" ht="18.75" customHeight="1">
      <c r="A187" s="20"/>
      <c r="B187" s="18"/>
      <c r="C187" s="28"/>
      <c r="D187" s="351" t="s">
        <v>138</v>
      </c>
      <c r="E187" s="352"/>
      <c r="F187" s="81"/>
      <c r="G187" s="82"/>
      <c r="H187" s="111"/>
      <c r="I187" s="112"/>
      <c r="J187" s="112"/>
      <c r="K187" s="112"/>
      <c r="L187" s="112"/>
      <c r="M187" s="30"/>
    </row>
    <row r="188" spans="1:13" ht="18.75" customHeight="1">
      <c r="A188" s="20"/>
      <c r="B188" s="27">
        <v>4.3</v>
      </c>
      <c r="C188" s="356" t="s">
        <v>97</v>
      </c>
      <c r="D188" s="356"/>
      <c r="E188" s="357"/>
      <c r="F188" s="23"/>
      <c r="G188" s="24"/>
      <c r="H188" s="105"/>
      <c r="I188" s="106"/>
      <c r="J188" s="107"/>
      <c r="K188" s="106"/>
      <c r="L188" s="105"/>
      <c r="M188" s="26"/>
    </row>
    <row r="189" spans="1:13" ht="18.75" customHeight="1">
      <c r="A189" s="17"/>
      <c r="B189" s="18"/>
      <c r="C189" s="28" t="s">
        <v>7</v>
      </c>
      <c r="D189" s="358" t="s">
        <v>319</v>
      </c>
      <c r="E189" s="359"/>
      <c r="F189" s="32">
        <v>9</v>
      </c>
      <c r="G189" s="29" t="s">
        <v>32</v>
      </c>
      <c r="H189" s="105"/>
      <c r="I189" s="106"/>
      <c r="J189" s="108"/>
      <c r="K189" s="106"/>
      <c r="L189" s="105"/>
      <c r="M189" s="30"/>
    </row>
    <row r="190" spans="1:13" ht="18.75" customHeight="1">
      <c r="A190" s="17"/>
      <c r="B190" s="18"/>
      <c r="C190" s="28" t="s">
        <v>7</v>
      </c>
      <c r="D190" s="358" t="s">
        <v>320</v>
      </c>
      <c r="E190" s="359"/>
      <c r="F190" s="32">
        <v>8</v>
      </c>
      <c r="G190" s="29" t="s">
        <v>32</v>
      </c>
      <c r="H190" s="105"/>
      <c r="I190" s="106"/>
      <c r="J190" s="108"/>
      <c r="K190" s="106"/>
      <c r="L190" s="105"/>
      <c r="M190" s="30"/>
    </row>
    <row r="191" spans="1:13" ht="18.75" customHeight="1">
      <c r="A191" s="17"/>
      <c r="B191" s="18"/>
      <c r="C191" s="28" t="s">
        <v>7</v>
      </c>
      <c r="D191" s="358" t="s">
        <v>321</v>
      </c>
      <c r="E191" s="359"/>
      <c r="F191" s="32">
        <v>4</v>
      </c>
      <c r="G191" s="29" t="s">
        <v>32</v>
      </c>
      <c r="H191" s="105"/>
      <c r="I191" s="106"/>
      <c r="J191" s="108"/>
      <c r="K191" s="106"/>
      <c r="L191" s="105"/>
      <c r="M191" s="30"/>
    </row>
    <row r="192" spans="1:13" ht="18.75" customHeight="1">
      <c r="A192" s="20"/>
      <c r="B192" s="18"/>
      <c r="C192" s="28"/>
      <c r="D192" s="351" t="s">
        <v>139</v>
      </c>
      <c r="E192" s="352"/>
      <c r="F192" s="81"/>
      <c r="G192" s="82"/>
      <c r="H192" s="111"/>
      <c r="I192" s="112"/>
      <c r="J192" s="112"/>
      <c r="K192" s="112"/>
      <c r="L192" s="112"/>
      <c r="M192" s="30"/>
    </row>
    <row r="193" spans="1:13" ht="18.75" customHeight="1">
      <c r="A193" s="20"/>
      <c r="B193" s="27">
        <v>4.4</v>
      </c>
      <c r="C193" s="356" t="s">
        <v>94</v>
      </c>
      <c r="D193" s="356"/>
      <c r="E193" s="357"/>
      <c r="F193" s="23"/>
      <c r="G193" s="24"/>
      <c r="H193" s="105"/>
      <c r="I193" s="106"/>
      <c r="J193" s="107"/>
      <c r="K193" s="106"/>
      <c r="L193" s="105"/>
      <c r="M193" s="26"/>
    </row>
    <row r="194" spans="1:13" ht="18.75" customHeight="1">
      <c r="A194" s="20"/>
      <c r="B194" s="18"/>
      <c r="C194" s="28"/>
      <c r="D194" s="351" t="s">
        <v>140</v>
      </c>
      <c r="E194" s="352"/>
      <c r="F194" s="81"/>
      <c r="G194" s="82"/>
      <c r="H194" s="111"/>
      <c r="I194" s="112"/>
      <c r="J194" s="112"/>
      <c r="K194" s="112"/>
      <c r="L194" s="112"/>
      <c r="M194" s="30"/>
    </row>
    <row r="195" spans="1:13" ht="18.75" customHeight="1">
      <c r="A195" s="17"/>
      <c r="B195" s="31">
        <v>4.5</v>
      </c>
      <c r="C195" s="65" t="s">
        <v>95</v>
      </c>
      <c r="D195" s="65"/>
      <c r="E195" s="66"/>
      <c r="F195" s="32"/>
      <c r="G195" s="33"/>
      <c r="H195" s="105"/>
      <c r="I195" s="106"/>
      <c r="J195" s="107"/>
      <c r="K195" s="106"/>
      <c r="L195" s="105"/>
      <c r="M195" s="26"/>
    </row>
    <row r="196" spans="1:13" ht="18.75" customHeight="1">
      <c r="A196" s="20"/>
      <c r="B196" s="18"/>
      <c r="C196" s="28"/>
      <c r="D196" s="351" t="s">
        <v>141</v>
      </c>
      <c r="E196" s="352"/>
      <c r="F196" s="81"/>
      <c r="H196" s="111"/>
      <c r="I196" s="112"/>
      <c r="J196" s="112"/>
      <c r="K196" s="112"/>
      <c r="L196" s="112"/>
      <c r="M196" s="30"/>
    </row>
    <row r="197" spans="1:13" ht="18.75" customHeight="1">
      <c r="A197" s="17"/>
      <c r="B197" s="18"/>
      <c r="C197" s="28"/>
      <c r="D197" s="124"/>
      <c r="E197" s="125"/>
      <c r="F197" s="32"/>
      <c r="G197" s="60"/>
      <c r="H197" s="105"/>
      <c r="I197" s="106"/>
      <c r="J197" s="107"/>
      <c r="K197" s="106"/>
      <c r="L197" s="105"/>
      <c r="M197" s="30"/>
    </row>
    <row r="198" spans="1:13" ht="18.75" customHeight="1">
      <c r="A198" s="17"/>
      <c r="B198" s="18"/>
      <c r="C198" s="28"/>
      <c r="D198" s="124"/>
      <c r="E198" s="125"/>
      <c r="F198" s="32"/>
      <c r="G198" s="60"/>
      <c r="H198" s="105"/>
      <c r="I198" s="106"/>
      <c r="J198" s="107"/>
      <c r="K198" s="106"/>
      <c r="L198" s="105"/>
      <c r="M198" s="30"/>
    </row>
    <row r="199" spans="1:13" ht="18.75" customHeight="1">
      <c r="A199" s="17"/>
      <c r="B199" s="18"/>
      <c r="C199" s="28"/>
      <c r="D199" s="124"/>
      <c r="E199" s="125"/>
      <c r="F199" s="32"/>
      <c r="G199" s="60"/>
      <c r="H199" s="105"/>
      <c r="I199" s="106"/>
      <c r="J199" s="107"/>
      <c r="K199" s="106"/>
      <c r="L199" s="105"/>
      <c r="M199" s="30"/>
    </row>
    <row r="200" spans="1:13" ht="18.75" customHeight="1">
      <c r="A200" s="17"/>
      <c r="B200" s="18"/>
      <c r="C200" s="28"/>
      <c r="D200" s="124"/>
      <c r="E200" s="125"/>
      <c r="F200" s="32"/>
      <c r="G200" s="60"/>
      <c r="H200" s="105"/>
      <c r="I200" s="106"/>
      <c r="J200" s="107"/>
      <c r="K200" s="106"/>
      <c r="L200" s="105"/>
      <c r="M200" s="30"/>
    </row>
    <row r="201" spans="1:13" ht="18.75" customHeight="1">
      <c r="A201" s="17"/>
      <c r="B201" s="18"/>
      <c r="C201" s="28"/>
      <c r="D201" s="124"/>
      <c r="E201" s="125"/>
      <c r="F201" s="32"/>
      <c r="G201" s="60"/>
      <c r="H201" s="105"/>
      <c r="I201" s="106"/>
      <c r="J201" s="107"/>
      <c r="K201" s="106"/>
      <c r="L201" s="105"/>
      <c r="M201" s="30"/>
    </row>
    <row r="202" spans="1:13" ht="18.75" customHeight="1">
      <c r="A202" s="224"/>
      <c r="B202" s="348" t="s">
        <v>260</v>
      </c>
      <c r="C202" s="349"/>
      <c r="D202" s="349"/>
      <c r="E202" s="350"/>
      <c r="F202" s="225"/>
      <c r="G202" s="226" t="s">
        <v>47</v>
      </c>
      <c r="H202" s="227"/>
      <c r="I202" s="228"/>
      <c r="J202" s="228"/>
      <c r="K202" s="228"/>
      <c r="L202" s="228"/>
      <c r="M202" s="229"/>
    </row>
    <row r="203" spans="1:13" ht="18.75" customHeight="1">
      <c r="A203" s="58">
        <v>5</v>
      </c>
      <c r="B203" s="355" t="s">
        <v>115</v>
      </c>
      <c r="C203" s="356"/>
      <c r="D203" s="356"/>
      <c r="E203" s="357"/>
      <c r="F203" s="23"/>
      <c r="G203" s="24"/>
      <c r="H203" s="105"/>
      <c r="I203" s="106"/>
      <c r="J203" s="107"/>
      <c r="K203" s="106"/>
      <c r="L203" s="105"/>
      <c r="M203" s="26"/>
    </row>
    <row r="204" spans="1:13" ht="18.75" customHeight="1">
      <c r="A204" s="20"/>
      <c r="B204" s="27">
        <v>5.1</v>
      </c>
      <c r="C204" s="356" t="s">
        <v>88</v>
      </c>
      <c r="D204" s="356"/>
      <c r="E204" s="357"/>
      <c r="F204" s="23"/>
      <c r="G204" s="24"/>
      <c r="H204" s="105"/>
      <c r="I204" s="106"/>
      <c r="J204" s="107"/>
      <c r="K204" s="106"/>
      <c r="L204" s="105"/>
      <c r="M204" s="26"/>
    </row>
    <row r="205" spans="1:13" ht="18.75" customHeight="1">
      <c r="A205" s="20"/>
      <c r="B205" s="18"/>
      <c r="C205" s="28"/>
      <c r="D205" s="353"/>
      <c r="E205" s="354"/>
      <c r="F205" s="32"/>
      <c r="G205" s="59"/>
      <c r="H205" s="105"/>
      <c r="I205" s="106"/>
      <c r="J205" s="108"/>
      <c r="K205" s="106"/>
      <c r="L205" s="105"/>
      <c r="M205" s="30"/>
    </row>
    <row r="206" spans="1:13" ht="18.75" customHeight="1">
      <c r="A206" s="20"/>
      <c r="B206" s="18"/>
      <c r="C206" s="28"/>
      <c r="D206" s="351" t="s">
        <v>142</v>
      </c>
      <c r="E206" s="352"/>
      <c r="F206" s="81"/>
      <c r="G206" s="82"/>
      <c r="H206" s="111"/>
      <c r="I206" s="112"/>
      <c r="J206" s="112"/>
      <c r="K206" s="112"/>
      <c r="L206" s="112"/>
      <c r="M206" s="30"/>
    </row>
    <row r="207" spans="1:13" ht="18.75" customHeight="1">
      <c r="A207" s="17"/>
      <c r="B207" s="31">
        <v>5.2</v>
      </c>
      <c r="C207" s="356" t="s">
        <v>84</v>
      </c>
      <c r="D207" s="356"/>
      <c r="E207" s="357"/>
      <c r="F207" s="32"/>
      <c r="G207" s="33"/>
      <c r="H207" s="105"/>
      <c r="I207" s="106"/>
      <c r="J207" s="107"/>
      <c r="K207" s="106"/>
      <c r="L207" s="105"/>
      <c r="M207" s="26"/>
    </row>
    <row r="208" spans="1:13" ht="18.75" customHeight="1">
      <c r="A208" s="20"/>
      <c r="B208" s="18"/>
      <c r="C208" s="28"/>
      <c r="D208" s="353"/>
      <c r="E208" s="354"/>
      <c r="F208" s="32"/>
      <c r="G208" s="59"/>
      <c r="H208" s="105"/>
      <c r="I208" s="106"/>
      <c r="J208" s="108"/>
      <c r="K208" s="106"/>
      <c r="L208" s="105"/>
      <c r="M208" s="30"/>
    </row>
    <row r="209" spans="1:13" ht="18.75" customHeight="1">
      <c r="A209" s="213"/>
      <c r="B209" s="214"/>
      <c r="C209" s="215"/>
      <c r="D209" s="404" t="s">
        <v>143</v>
      </c>
      <c r="E209" s="405"/>
      <c r="F209" s="218"/>
      <c r="G209" s="82"/>
      <c r="H209" s="220"/>
      <c r="I209" s="221"/>
      <c r="J209" s="221"/>
      <c r="K209" s="221"/>
      <c r="L209" s="221"/>
      <c r="M209" s="223"/>
    </row>
    <row r="210" spans="1:13" ht="18.75" customHeight="1">
      <c r="A210" s="224"/>
      <c r="B210" s="348" t="s">
        <v>261</v>
      </c>
      <c r="C210" s="349"/>
      <c r="D210" s="349"/>
      <c r="E210" s="350"/>
      <c r="F210" s="225"/>
      <c r="G210" s="226" t="s">
        <v>47</v>
      </c>
      <c r="H210" s="227"/>
      <c r="I210" s="228"/>
      <c r="J210" s="228"/>
      <c r="K210" s="228"/>
      <c r="L210" s="228"/>
      <c r="M210" s="229"/>
    </row>
    <row r="211" spans="1:13" ht="18.75" customHeight="1">
      <c r="A211" s="58">
        <v>6</v>
      </c>
      <c r="B211" s="355" t="s">
        <v>116</v>
      </c>
      <c r="C211" s="356"/>
      <c r="D211" s="356"/>
      <c r="E211" s="357"/>
      <c r="F211" s="23"/>
      <c r="G211" s="24"/>
      <c r="H211" s="105"/>
      <c r="I211" s="106"/>
      <c r="J211" s="107"/>
      <c r="K211" s="106"/>
      <c r="L211" s="105"/>
      <c r="M211" s="26"/>
    </row>
    <row r="212" spans="1:13" ht="18.75" customHeight="1">
      <c r="A212" s="20"/>
      <c r="B212" s="27">
        <v>6.1</v>
      </c>
      <c r="C212" s="356" t="s">
        <v>117</v>
      </c>
      <c r="D212" s="356"/>
      <c r="E212" s="357"/>
      <c r="F212" s="23"/>
      <c r="G212" s="24"/>
      <c r="H212" s="105"/>
      <c r="I212" s="106"/>
      <c r="J212" s="107"/>
      <c r="K212" s="106"/>
      <c r="L212" s="105"/>
      <c r="M212" s="26"/>
    </row>
    <row r="213" spans="1:13" ht="18.75" customHeight="1">
      <c r="A213" s="20"/>
      <c r="B213" s="18"/>
      <c r="C213" s="28"/>
      <c r="D213" s="353"/>
      <c r="E213" s="354"/>
      <c r="F213" s="32"/>
      <c r="G213" s="59"/>
      <c r="H213" s="105"/>
      <c r="I213" s="106"/>
      <c r="J213" s="108"/>
      <c r="K213" s="106"/>
      <c r="L213" s="105"/>
      <c r="M213" s="30"/>
    </row>
    <row r="214" spans="1:13" ht="18.75" customHeight="1">
      <c r="A214" s="20"/>
      <c r="B214" s="18"/>
      <c r="C214" s="28"/>
      <c r="D214" s="351" t="s">
        <v>144</v>
      </c>
      <c r="E214" s="352"/>
      <c r="F214" s="81"/>
      <c r="G214" s="87"/>
      <c r="H214" s="111"/>
      <c r="I214" s="112"/>
      <c r="J214" s="112"/>
      <c r="K214" s="112"/>
      <c r="L214" s="112"/>
      <c r="M214" s="30"/>
    </row>
    <row r="215" spans="1:13" ht="18.75" customHeight="1">
      <c r="A215" s="17"/>
      <c r="B215" s="31">
        <v>6.2</v>
      </c>
      <c r="C215" s="356" t="s">
        <v>118</v>
      </c>
      <c r="D215" s="356"/>
      <c r="E215" s="357"/>
      <c r="F215" s="32"/>
      <c r="G215" s="33"/>
      <c r="H215" s="105"/>
      <c r="I215" s="106"/>
      <c r="J215" s="107"/>
      <c r="K215" s="106"/>
      <c r="L215" s="105"/>
      <c r="M215" s="26"/>
    </row>
    <row r="216" spans="1:13" ht="18.75" customHeight="1">
      <c r="A216" s="20"/>
      <c r="B216" s="18"/>
      <c r="C216" s="28"/>
      <c r="D216" s="353"/>
      <c r="E216" s="354"/>
      <c r="F216" s="32"/>
      <c r="G216" s="59"/>
      <c r="H216" s="105"/>
      <c r="I216" s="106"/>
      <c r="J216" s="108"/>
      <c r="K216" s="106"/>
      <c r="L216" s="105"/>
      <c r="M216" s="30"/>
    </row>
    <row r="217" spans="1:13" ht="18.75" customHeight="1">
      <c r="A217" s="213"/>
      <c r="B217" s="214"/>
      <c r="C217" s="215"/>
      <c r="D217" s="404" t="s">
        <v>145</v>
      </c>
      <c r="E217" s="405"/>
      <c r="F217" s="218"/>
      <c r="G217" s="219"/>
      <c r="H217" s="220"/>
      <c r="I217" s="221"/>
      <c r="J217" s="221"/>
      <c r="K217" s="221"/>
      <c r="L217" s="221"/>
      <c r="M217" s="223"/>
    </row>
    <row r="218" spans="1:13" ht="18.75" customHeight="1">
      <c r="A218" s="224"/>
      <c r="B218" s="348" t="s">
        <v>262</v>
      </c>
      <c r="C218" s="349"/>
      <c r="D218" s="349"/>
      <c r="E218" s="350"/>
      <c r="F218" s="225"/>
      <c r="G218" s="226" t="s">
        <v>47</v>
      </c>
      <c r="H218" s="227"/>
      <c r="I218" s="228"/>
      <c r="J218" s="228"/>
      <c r="K218" s="228"/>
      <c r="L218" s="228"/>
      <c r="M218" s="229"/>
    </row>
    <row r="219" spans="1:13" ht="18.75" customHeight="1">
      <c r="A219" s="58">
        <v>7</v>
      </c>
      <c r="B219" s="355" t="s">
        <v>119</v>
      </c>
      <c r="C219" s="356"/>
      <c r="D219" s="356"/>
      <c r="E219" s="357"/>
      <c r="F219" s="23"/>
      <c r="G219" s="24"/>
      <c r="H219" s="105"/>
      <c r="I219" s="106"/>
      <c r="J219" s="107"/>
      <c r="K219" s="106"/>
      <c r="L219" s="105"/>
      <c r="M219" s="26"/>
    </row>
    <row r="220" spans="1:13" ht="18.75" customHeight="1">
      <c r="A220" s="20"/>
      <c r="B220" s="27">
        <v>7.1</v>
      </c>
      <c r="C220" s="356" t="s">
        <v>120</v>
      </c>
      <c r="D220" s="356"/>
      <c r="E220" s="357"/>
      <c r="F220" s="23"/>
      <c r="G220" s="24"/>
      <c r="H220" s="105"/>
      <c r="I220" s="106"/>
      <c r="J220" s="107"/>
      <c r="K220" s="106"/>
      <c r="L220" s="105"/>
      <c r="M220" s="26"/>
    </row>
    <row r="221" spans="1:13" ht="18.75" customHeight="1">
      <c r="A221" s="20"/>
      <c r="B221" s="18"/>
      <c r="C221" s="28"/>
      <c r="D221" s="353"/>
      <c r="E221" s="354"/>
      <c r="F221" s="32"/>
      <c r="G221" s="59"/>
      <c r="H221" s="105"/>
      <c r="I221" s="106"/>
      <c r="J221" s="108"/>
      <c r="K221" s="106"/>
      <c r="L221" s="105"/>
      <c r="M221" s="30"/>
    </row>
    <row r="222" spans="1:13" ht="18.75" customHeight="1">
      <c r="A222" s="20"/>
      <c r="B222" s="18"/>
      <c r="C222" s="28"/>
      <c r="D222" s="351" t="s">
        <v>146</v>
      </c>
      <c r="E222" s="352"/>
      <c r="F222" s="81"/>
      <c r="G222" s="87"/>
      <c r="H222" s="111"/>
      <c r="I222" s="112"/>
      <c r="J222" s="112"/>
      <c r="K222" s="112"/>
      <c r="L222" s="112"/>
      <c r="M222" s="30"/>
    </row>
    <row r="223" spans="1:13" ht="18.75" customHeight="1">
      <c r="A223" s="17"/>
      <c r="B223" s="31">
        <v>7.2</v>
      </c>
      <c r="C223" s="356" t="s">
        <v>121</v>
      </c>
      <c r="D223" s="356"/>
      <c r="E223" s="357"/>
      <c r="F223" s="32"/>
      <c r="G223" s="33"/>
      <c r="H223" s="105"/>
      <c r="I223" s="106"/>
      <c r="J223" s="107"/>
      <c r="K223" s="106"/>
      <c r="L223" s="105"/>
      <c r="M223" s="26"/>
    </row>
    <row r="224" spans="1:13" ht="18.75" customHeight="1">
      <c r="A224" s="20"/>
      <c r="B224" s="18"/>
      <c r="C224" s="28"/>
      <c r="D224" s="353"/>
      <c r="E224" s="354"/>
      <c r="F224" s="32"/>
      <c r="G224" s="59"/>
      <c r="H224" s="105"/>
      <c r="I224" s="106"/>
      <c r="J224" s="108"/>
      <c r="K224" s="106"/>
      <c r="L224" s="105"/>
      <c r="M224" s="30"/>
    </row>
    <row r="225" spans="1:13" ht="18.75" customHeight="1">
      <c r="A225" s="213"/>
      <c r="B225" s="214"/>
      <c r="C225" s="215"/>
      <c r="D225" s="404" t="s">
        <v>147</v>
      </c>
      <c r="E225" s="405"/>
      <c r="F225" s="218"/>
      <c r="G225" s="219"/>
      <c r="H225" s="220"/>
      <c r="I225" s="221"/>
      <c r="J225" s="221"/>
      <c r="K225" s="221"/>
      <c r="L225" s="221"/>
      <c r="M225" s="223"/>
    </row>
    <row r="226" spans="1:13" ht="18.75" customHeight="1">
      <c r="A226" s="224"/>
      <c r="B226" s="348" t="s">
        <v>263</v>
      </c>
      <c r="C226" s="349"/>
      <c r="D226" s="349"/>
      <c r="E226" s="350"/>
      <c r="F226" s="225"/>
      <c r="G226" s="226" t="s">
        <v>47</v>
      </c>
      <c r="H226" s="227"/>
      <c r="I226" s="228"/>
      <c r="J226" s="228"/>
      <c r="K226" s="228"/>
      <c r="L226" s="228"/>
      <c r="M226" s="229"/>
    </row>
    <row r="227" spans="1:13" ht="18.75" customHeight="1">
      <c r="A227" s="53"/>
      <c r="B227" s="368" t="s">
        <v>58</v>
      </c>
      <c r="C227" s="369"/>
      <c r="D227" s="369"/>
      <c r="E227" s="370"/>
      <c r="F227" s="21"/>
      <c r="G227" s="22"/>
      <c r="H227" s="100"/>
      <c r="I227" s="100"/>
      <c r="J227" s="104"/>
      <c r="K227" s="100"/>
      <c r="L227" s="103"/>
      <c r="M227" s="22"/>
    </row>
    <row r="228" spans="1:13" ht="18.75" customHeight="1">
      <c r="A228" s="58">
        <v>1</v>
      </c>
      <c r="B228" s="355" t="s">
        <v>122</v>
      </c>
      <c r="C228" s="356"/>
      <c r="D228" s="356"/>
      <c r="E228" s="357"/>
      <c r="F228" s="23"/>
      <c r="G228" s="24"/>
      <c r="H228" s="105"/>
      <c r="I228" s="106"/>
      <c r="J228" s="107"/>
      <c r="K228" s="106"/>
      <c r="L228" s="105"/>
      <c r="M228" s="26"/>
    </row>
    <row r="229" spans="1:13" ht="18.75" customHeight="1">
      <c r="A229" s="20"/>
      <c r="B229" s="27">
        <v>1.1</v>
      </c>
      <c r="C229" s="356" t="s">
        <v>89</v>
      </c>
      <c r="D229" s="356"/>
      <c r="E229" s="357"/>
      <c r="F229" s="23"/>
      <c r="G229" s="24"/>
      <c r="H229" s="105"/>
      <c r="I229" s="106"/>
      <c r="J229" s="107"/>
      <c r="K229" s="106"/>
      <c r="L229" s="105"/>
      <c r="M229" s="26"/>
    </row>
    <row r="230" spans="1:13" ht="18.75" customHeight="1">
      <c r="A230" s="20"/>
      <c r="B230" s="18"/>
      <c r="C230" s="28"/>
      <c r="D230" s="353"/>
      <c r="E230" s="354"/>
      <c r="F230" s="32"/>
      <c r="G230" s="59"/>
      <c r="H230" s="105"/>
      <c r="I230" s="106"/>
      <c r="J230" s="108"/>
      <c r="K230" s="106"/>
      <c r="L230" s="105"/>
      <c r="M230" s="30"/>
    </row>
    <row r="231" spans="1:13" ht="18.75" customHeight="1">
      <c r="A231" s="20"/>
      <c r="B231" s="18"/>
      <c r="C231" s="28"/>
      <c r="D231" s="351" t="s">
        <v>148</v>
      </c>
      <c r="E231" s="352"/>
      <c r="F231" s="81"/>
      <c r="G231" s="87"/>
      <c r="H231" s="111"/>
      <c r="I231" s="112"/>
      <c r="J231" s="112"/>
      <c r="K231" s="112"/>
      <c r="L231" s="112"/>
      <c r="M231" s="30"/>
    </row>
    <row r="232" spans="1:13" ht="18.75" customHeight="1">
      <c r="A232" s="20"/>
      <c r="B232" s="18"/>
      <c r="C232" s="28"/>
      <c r="D232" s="148"/>
      <c r="E232" s="149"/>
      <c r="F232" s="81"/>
      <c r="G232" s="87"/>
      <c r="H232" s="111"/>
      <c r="I232" s="112"/>
      <c r="J232" s="138"/>
      <c r="K232" s="112"/>
      <c r="L232" s="112"/>
      <c r="M232" s="30"/>
    </row>
    <row r="233" spans="1:13" ht="18.75" customHeight="1">
      <c r="A233" s="20"/>
      <c r="B233" s="18"/>
      <c r="C233" s="28"/>
      <c r="D233" s="148"/>
      <c r="E233" s="149"/>
      <c r="F233" s="81"/>
      <c r="G233" s="87"/>
      <c r="H233" s="111"/>
      <c r="I233" s="112"/>
      <c r="J233" s="138"/>
      <c r="K233" s="112"/>
      <c r="L233" s="112"/>
      <c r="M233" s="30"/>
    </row>
    <row r="234" spans="1:13" ht="18.75" customHeight="1">
      <c r="A234" s="20"/>
      <c r="B234" s="18"/>
      <c r="C234" s="28"/>
      <c r="D234" s="148"/>
      <c r="E234" s="149"/>
      <c r="F234" s="81"/>
      <c r="G234" s="87"/>
      <c r="H234" s="111"/>
      <c r="I234" s="112"/>
      <c r="J234" s="138"/>
      <c r="K234" s="112"/>
      <c r="L234" s="112"/>
      <c r="M234" s="30"/>
    </row>
    <row r="235" spans="1:13" ht="18.75" customHeight="1">
      <c r="A235" s="20"/>
      <c r="B235" s="18"/>
      <c r="C235" s="28"/>
      <c r="D235" s="148"/>
      <c r="E235" s="149"/>
      <c r="F235" s="81"/>
      <c r="G235" s="87"/>
      <c r="H235" s="111"/>
      <c r="I235" s="112"/>
      <c r="J235" s="138"/>
      <c r="K235" s="112"/>
      <c r="L235" s="112"/>
      <c r="M235" s="30"/>
    </row>
    <row r="236" spans="1:13" ht="18.75" customHeight="1">
      <c r="A236" s="213"/>
      <c r="B236" s="214"/>
      <c r="C236" s="215"/>
      <c r="D236" s="216"/>
      <c r="E236" s="217"/>
      <c r="F236" s="218"/>
      <c r="G236" s="219"/>
      <c r="H236" s="220"/>
      <c r="I236" s="221"/>
      <c r="J236" s="222"/>
      <c r="K236" s="221"/>
      <c r="L236" s="221"/>
      <c r="M236" s="223"/>
    </row>
    <row r="237" spans="1:13" ht="18.75" customHeight="1">
      <c r="A237" s="224"/>
      <c r="B237" s="348" t="s">
        <v>264</v>
      </c>
      <c r="C237" s="349"/>
      <c r="D237" s="349"/>
      <c r="E237" s="350"/>
      <c r="F237" s="225"/>
      <c r="G237" s="226" t="s">
        <v>47</v>
      </c>
      <c r="H237" s="227"/>
      <c r="I237" s="228"/>
      <c r="J237" s="228"/>
      <c r="K237" s="228"/>
      <c r="L237" s="228"/>
      <c r="M237" s="229"/>
    </row>
    <row r="238" spans="1:13" ht="18.75" customHeight="1">
      <c r="A238" s="58">
        <v>2</v>
      </c>
      <c r="B238" s="355" t="s">
        <v>123</v>
      </c>
      <c r="C238" s="356"/>
      <c r="D238" s="356"/>
      <c r="E238" s="357"/>
      <c r="F238" s="23"/>
      <c r="G238" s="24"/>
      <c r="H238" s="105"/>
      <c r="I238" s="106"/>
      <c r="J238" s="107"/>
      <c r="K238" s="106"/>
      <c r="L238" s="105"/>
      <c r="M238" s="26"/>
    </row>
    <row r="239" spans="1:13" ht="18.75" customHeight="1">
      <c r="A239" s="17"/>
      <c r="B239" s="31">
        <v>2.1</v>
      </c>
      <c r="C239" s="356" t="s">
        <v>96</v>
      </c>
      <c r="D239" s="356"/>
      <c r="E239" s="357"/>
      <c r="F239" s="32"/>
      <c r="G239" s="33"/>
      <c r="H239" s="105"/>
      <c r="I239" s="106"/>
      <c r="J239" s="107"/>
      <c r="K239" s="106"/>
      <c r="L239" s="105"/>
      <c r="M239" s="26"/>
    </row>
    <row r="240" spans="1:13" ht="18.75" customHeight="1">
      <c r="A240" s="20"/>
      <c r="B240" s="18"/>
      <c r="C240" s="28"/>
      <c r="D240" s="353"/>
      <c r="E240" s="354"/>
      <c r="F240" s="32"/>
      <c r="G240" s="59"/>
      <c r="H240" s="117"/>
      <c r="I240" s="106"/>
      <c r="J240" s="117"/>
      <c r="K240" s="106"/>
      <c r="L240" s="105"/>
      <c r="M240" s="30"/>
    </row>
    <row r="241" spans="1:13" ht="18.75" customHeight="1">
      <c r="A241" s="20"/>
      <c r="B241" s="18"/>
      <c r="C241" s="28"/>
      <c r="D241" s="358"/>
      <c r="E241" s="359"/>
      <c r="F241" s="32"/>
      <c r="G241" s="59"/>
      <c r="H241" s="117"/>
      <c r="I241" s="106"/>
      <c r="J241" s="117"/>
      <c r="K241" s="106"/>
      <c r="L241" s="105"/>
      <c r="M241" s="30"/>
    </row>
    <row r="242" spans="1:13" ht="18.75" customHeight="1">
      <c r="A242" s="20"/>
      <c r="B242" s="18"/>
      <c r="C242" s="28"/>
      <c r="D242" s="358"/>
      <c r="E242" s="359"/>
      <c r="F242" s="32"/>
      <c r="G242" s="59"/>
      <c r="H242" s="117"/>
      <c r="I242" s="106"/>
      <c r="J242" s="117"/>
      <c r="K242" s="106"/>
      <c r="L242" s="105"/>
      <c r="M242" s="30"/>
    </row>
    <row r="243" spans="1:13" ht="18.75" customHeight="1">
      <c r="A243" s="20"/>
      <c r="B243" s="18"/>
      <c r="C243" s="28"/>
      <c r="D243" s="351" t="s">
        <v>154</v>
      </c>
      <c r="E243" s="352"/>
      <c r="F243" s="81"/>
      <c r="G243" s="87"/>
      <c r="H243" s="111"/>
      <c r="I243" s="112"/>
      <c r="J243" s="112"/>
      <c r="K243" s="112"/>
      <c r="L243" s="112"/>
      <c r="M243" s="30"/>
    </row>
    <row r="244" spans="1:13" ht="18.75" customHeight="1">
      <c r="A244" s="20"/>
      <c r="B244" s="18"/>
      <c r="C244" s="28"/>
      <c r="D244" s="148"/>
      <c r="E244" s="149"/>
      <c r="F244" s="81"/>
      <c r="G244" s="87"/>
      <c r="H244" s="111"/>
      <c r="I244" s="112"/>
      <c r="J244" s="138"/>
      <c r="K244" s="112"/>
      <c r="L244" s="112"/>
      <c r="M244" s="30"/>
    </row>
    <row r="245" spans="1:13" ht="18.75" customHeight="1">
      <c r="A245" s="20"/>
      <c r="B245" s="18"/>
      <c r="C245" s="28"/>
      <c r="D245" s="148"/>
      <c r="E245" s="149"/>
      <c r="F245" s="81"/>
      <c r="G245" s="87"/>
      <c r="H245" s="111"/>
      <c r="I245" s="112"/>
      <c r="J245" s="138"/>
      <c r="K245" s="112"/>
      <c r="L245" s="112"/>
      <c r="M245" s="30"/>
    </row>
    <row r="246" spans="1:13" ht="18.75" customHeight="1">
      <c r="A246" s="20"/>
      <c r="B246" s="18"/>
      <c r="C246" s="28"/>
      <c r="D246" s="148"/>
      <c r="E246" s="149"/>
      <c r="F246" s="81"/>
      <c r="G246" s="87"/>
      <c r="H246" s="111"/>
      <c r="I246" s="112"/>
      <c r="J246" s="138"/>
      <c r="K246" s="112"/>
      <c r="L246" s="112"/>
      <c r="M246" s="30"/>
    </row>
    <row r="247" spans="1:13" ht="18.75" customHeight="1">
      <c r="A247" s="20"/>
      <c r="B247" s="18"/>
      <c r="C247" s="28"/>
      <c r="D247" s="148"/>
      <c r="E247" s="149"/>
      <c r="F247" s="81"/>
      <c r="G247" s="87"/>
      <c r="H247" s="111"/>
      <c r="I247" s="112"/>
      <c r="J247" s="138"/>
      <c r="K247" s="112"/>
      <c r="L247" s="112"/>
      <c r="M247" s="30"/>
    </row>
    <row r="248" spans="1:13" ht="18.75" customHeight="1">
      <c r="A248" s="20"/>
      <c r="B248" s="18"/>
      <c r="C248" s="28"/>
      <c r="D248" s="148"/>
      <c r="E248" s="149"/>
      <c r="F248" s="81"/>
      <c r="G248" s="87"/>
      <c r="H248" s="111"/>
      <c r="I248" s="112"/>
      <c r="J248" s="138"/>
      <c r="K248" s="112"/>
      <c r="L248" s="112"/>
      <c r="M248" s="30"/>
    </row>
    <row r="249" spans="1:13" ht="18.75" customHeight="1">
      <c r="A249" s="213"/>
      <c r="B249" s="214"/>
      <c r="C249" s="215"/>
      <c r="D249" s="216"/>
      <c r="E249" s="217"/>
      <c r="F249" s="218"/>
      <c r="G249" s="219"/>
      <c r="H249" s="220"/>
      <c r="I249" s="221"/>
      <c r="J249" s="222"/>
      <c r="K249" s="221"/>
      <c r="L249" s="221"/>
      <c r="M249" s="223"/>
    </row>
    <row r="250" spans="1:13" ht="18.75" customHeight="1">
      <c r="A250" s="224"/>
      <c r="B250" s="348" t="s">
        <v>265</v>
      </c>
      <c r="C250" s="349"/>
      <c r="D250" s="349"/>
      <c r="E250" s="350"/>
      <c r="F250" s="225"/>
      <c r="G250" s="226" t="s">
        <v>47</v>
      </c>
      <c r="H250" s="227"/>
      <c r="I250" s="228"/>
      <c r="J250" s="228"/>
      <c r="K250" s="228"/>
      <c r="L250" s="228"/>
      <c r="M250" s="229"/>
    </row>
    <row r="251" spans="1:13" ht="18.75" customHeight="1">
      <c r="A251" s="53"/>
      <c r="B251" s="368" t="s">
        <v>59</v>
      </c>
      <c r="C251" s="369"/>
      <c r="D251" s="369"/>
      <c r="E251" s="370"/>
      <c r="F251" s="21"/>
      <c r="G251" s="22"/>
      <c r="H251" s="100"/>
      <c r="I251" s="100"/>
      <c r="J251" s="104"/>
      <c r="K251" s="100"/>
      <c r="L251" s="103"/>
      <c r="M251" s="22"/>
    </row>
    <row r="252" spans="1:13" ht="18.75" customHeight="1">
      <c r="A252" s="58">
        <v>1</v>
      </c>
      <c r="B252" s="355" t="s">
        <v>124</v>
      </c>
      <c r="C252" s="356"/>
      <c r="D252" s="356"/>
      <c r="E252" s="357"/>
      <c r="F252" s="23"/>
      <c r="G252" s="24"/>
      <c r="H252" s="105"/>
      <c r="I252" s="106"/>
      <c r="J252" s="107"/>
      <c r="K252" s="106"/>
      <c r="L252" s="105"/>
      <c r="M252" s="26"/>
    </row>
    <row r="253" spans="1:13" ht="18.75" customHeight="1">
      <c r="A253" s="20"/>
      <c r="B253" s="27">
        <v>1.1</v>
      </c>
      <c r="C253" s="356" t="s">
        <v>85</v>
      </c>
      <c r="D253" s="356"/>
      <c r="E253" s="357"/>
      <c r="F253" s="23"/>
      <c r="G253" s="24"/>
      <c r="H253" s="105"/>
      <c r="I253" s="106"/>
      <c r="J253" s="107"/>
      <c r="K253" s="106"/>
      <c r="L253" s="105"/>
      <c r="M253" s="26"/>
    </row>
    <row r="254" spans="1:13" ht="18.75" customHeight="1">
      <c r="A254" s="20"/>
      <c r="B254" s="18"/>
      <c r="C254" s="28"/>
      <c r="D254" s="353"/>
      <c r="E254" s="354"/>
      <c r="F254" s="32"/>
      <c r="G254" s="59"/>
      <c r="H254" s="117"/>
      <c r="I254" s="106"/>
      <c r="J254" s="117"/>
      <c r="K254" s="106"/>
      <c r="L254" s="105"/>
      <c r="M254" s="30"/>
    </row>
    <row r="255" spans="1:13" ht="18.75" customHeight="1">
      <c r="A255" s="20"/>
      <c r="B255" s="18"/>
      <c r="C255" s="28"/>
      <c r="D255" s="351" t="s">
        <v>148</v>
      </c>
      <c r="E255" s="352"/>
      <c r="F255" s="81"/>
      <c r="G255" s="87"/>
      <c r="H255" s="111"/>
      <c r="I255" s="112"/>
      <c r="J255" s="112"/>
      <c r="K255" s="112"/>
      <c r="L255" s="112"/>
      <c r="M255" s="30"/>
    </row>
    <row r="256" spans="1:13" ht="18.75" customHeight="1">
      <c r="A256" s="20"/>
      <c r="B256" s="18"/>
      <c r="C256" s="28"/>
      <c r="D256" s="148"/>
      <c r="E256" s="149"/>
      <c r="F256" s="81"/>
      <c r="G256" s="87"/>
      <c r="H256" s="111"/>
      <c r="I256" s="112"/>
      <c r="J256" s="138"/>
      <c r="K256" s="112"/>
      <c r="L256" s="112"/>
      <c r="M256" s="30"/>
    </row>
    <row r="257" spans="1:13" ht="18.75" customHeight="1">
      <c r="A257" s="20"/>
      <c r="B257" s="18"/>
      <c r="C257" s="28"/>
      <c r="D257" s="148"/>
      <c r="E257" s="149"/>
      <c r="F257" s="81"/>
      <c r="G257" s="87"/>
      <c r="H257" s="111"/>
      <c r="I257" s="112"/>
      <c r="J257" s="138"/>
      <c r="K257" s="112"/>
      <c r="L257" s="112"/>
      <c r="M257" s="30"/>
    </row>
    <row r="258" spans="1:13" ht="18.75" customHeight="1">
      <c r="A258" s="20"/>
      <c r="B258" s="18"/>
      <c r="C258" s="28"/>
      <c r="D258" s="148"/>
      <c r="E258" s="149"/>
      <c r="F258" s="81"/>
      <c r="G258" s="87"/>
      <c r="H258" s="111"/>
      <c r="I258" s="112"/>
      <c r="J258" s="138"/>
      <c r="K258" s="112"/>
      <c r="L258" s="112"/>
      <c r="M258" s="30"/>
    </row>
    <row r="259" spans="1:13" ht="18.75" customHeight="1">
      <c r="A259" s="20"/>
      <c r="B259" s="18"/>
      <c r="C259" s="28"/>
      <c r="D259" s="148"/>
      <c r="E259" s="149"/>
      <c r="F259" s="81"/>
      <c r="G259" s="87"/>
      <c r="H259" s="111"/>
      <c r="I259" s="112"/>
      <c r="J259" s="138"/>
      <c r="K259" s="112"/>
      <c r="L259" s="112"/>
      <c r="M259" s="30"/>
    </row>
    <row r="260" spans="1:13" ht="18.75" customHeight="1">
      <c r="A260" s="213"/>
      <c r="B260" s="214"/>
      <c r="C260" s="215"/>
      <c r="D260" s="216"/>
      <c r="E260" s="217"/>
      <c r="F260" s="218"/>
      <c r="G260" s="219"/>
      <c r="H260" s="220"/>
      <c r="I260" s="221"/>
      <c r="J260" s="222"/>
      <c r="K260" s="221"/>
      <c r="L260" s="221"/>
      <c r="M260" s="223"/>
    </row>
    <row r="261" spans="1:13" ht="18.75" customHeight="1">
      <c r="A261" s="224"/>
      <c r="B261" s="348" t="s">
        <v>266</v>
      </c>
      <c r="C261" s="349"/>
      <c r="D261" s="349"/>
      <c r="E261" s="350"/>
      <c r="F261" s="225"/>
      <c r="G261" s="226" t="s">
        <v>47</v>
      </c>
      <c r="H261" s="227"/>
      <c r="I261" s="228"/>
      <c r="J261" s="228"/>
      <c r="K261" s="228"/>
      <c r="L261" s="228"/>
      <c r="M261" s="229"/>
    </row>
    <row r="262" spans="1:13" ht="18.75" customHeight="1">
      <c r="A262" s="58">
        <v>2</v>
      </c>
      <c r="B262" s="355" t="s">
        <v>125</v>
      </c>
      <c r="C262" s="356"/>
      <c r="D262" s="356"/>
      <c r="E262" s="357"/>
      <c r="F262" s="23"/>
      <c r="G262" s="24"/>
      <c r="H262" s="105"/>
      <c r="I262" s="106"/>
      <c r="J262" s="107"/>
      <c r="K262" s="106"/>
      <c r="L262" s="105"/>
      <c r="M262" s="26"/>
    </row>
    <row r="263" spans="1:13" ht="18.75" customHeight="1">
      <c r="A263" s="17"/>
      <c r="B263" s="31">
        <v>2.1</v>
      </c>
      <c r="C263" s="356" t="s">
        <v>86</v>
      </c>
      <c r="D263" s="356"/>
      <c r="E263" s="357"/>
      <c r="F263" s="32"/>
      <c r="G263" s="33"/>
      <c r="H263" s="105"/>
      <c r="I263" s="106"/>
      <c r="J263" s="107"/>
      <c r="K263" s="106"/>
      <c r="L263" s="105"/>
      <c r="M263" s="26"/>
    </row>
    <row r="264" spans="1:13" ht="18.75" customHeight="1">
      <c r="A264" s="20"/>
      <c r="B264" s="18"/>
      <c r="C264" s="28"/>
      <c r="D264" s="353"/>
      <c r="E264" s="354"/>
      <c r="F264" s="32"/>
      <c r="G264" s="59"/>
      <c r="H264" s="117"/>
      <c r="I264" s="106"/>
      <c r="J264" s="117"/>
      <c r="K264" s="106"/>
      <c r="L264" s="105"/>
      <c r="M264" s="30"/>
    </row>
    <row r="265" spans="1:13" ht="18.75" customHeight="1">
      <c r="A265" s="20"/>
      <c r="B265" s="18"/>
      <c r="C265" s="28"/>
      <c r="D265" s="351" t="s">
        <v>154</v>
      </c>
      <c r="E265" s="352"/>
      <c r="F265" s="81"/>
      <c r="G265" s="87"/>
      <c r="H265" s="111"/>
      <c r="I265" s="112"/>
      <c r="J265" s="112"/>
      <c r="K265" s="112"/>
      <c r="L265" s="112"/>
      <c r="M265" s="30"/>
    </row>
    <row r="266" spans="1:13" ht="18.75" customHeight="1">
      <c r="A266" s="20"/>
      <c r="B266" s="18"/>
      <c r="C266" s="28"/>
      <c r="D266" s="148"/>
      <c r="E266" s="149"/>
      <c r="F266" s="81"/>
      <c r="G266" s="87"/>
      <c r="H266" s="111"/>
      <c r="I266" s="112"/>
      <c r="J266" s="138"/>
      <c r="K266" s="112"/>
      <c r="L266" s="112"/>
      <c r="M266" s="30"/>
    </row>
    <row r="267" spans="1:13" ht="18.75" customHeight="1">
      <c r="A267" s="20"/>
      <c r="B267" s="18"/>
      <c r="C267" s="28"/>
      <c r="D267" s="148"/>
      <c r="E267" s="149"/>
      <c r="F267" s="81"/>
      <c r="G267" s="87"/>
      <c r="H267" s="111"/>
      <c r="I267" s="112"/>
      <c r="J267" s="138"/>
      <c r="K267" s="112"/>
      <c r="L267" s="112"/>
      <c r="M267" s="30"/>
    </row>
    <row r="268" spans="1:13" ht="18.75" customHeight="1">
      <c r="A268" s="20"/>
      <c r="B268" s="18"/>
      <c r="C268" s="28"/>
      <c r="D268" s="148"/>
      <c r="E268" s="149"/>
      <c r="F268" s="81"/>
      <c r="G268" s="87"/>
      <c r="H268" s="111"/>
      <c r="I268" s="112"/>
      <c r="J268" s="138"/>
      <c r="K268" s="112"/>
      <c r="L268" s="112"/>
      <c r="M268" s="30"/>
    </row>
    <row r="269" spans="1:13" ht="18.75" customHeight="1">
      <c r="A269" s="20"/>
      <c r="B269" s="18"/>
      <c r="C269" s="28"/>
      <c r="D269" s="148"/>
      <c r="E269" s="149"/>
      <c r="F269" s="81"/>
      <c r="G269" s="87"/>
      <c r="H269" s="111"/>
      <c r="I269" s="112"/>
      <c r="J269" s="138"/>
      <c r="K269" s="112"/>
      <c r="L269" s="112"/>
      <c r="M269" s="30"/>
    </row>
    <row r="270" spans="1:13" ht="18.75" customHeight="1">
      <c r="A270" s="213"/>
      <c r="B270" s="214"/>
      <c r="C270" s="215"/>
      <c r="D270" s="216"/>
      <c r="E270" s="217"/>
      <c r="F270" s="218"/>
      <c r="G270" s="219"/>
      <c r="H270" s="220"/>
      <c r="I270" s="221"/>
      <c r="J270" s="222"/>
      <c r="K270" s="221"/>
      <c r="L270" s="221"/>
      <c r="M270" s="223"/>
    </row>
    <row r="271" spans="1:13" ht="18.75" customHeight="1">
      <c r="A271" s="224"/>
      <c r="B271" s="348" t="s">
        <v>267</v>
      </c>
      <c r="C271" s="349"/>
      <c r="D271" s="349"/>
      <c r="E271" s="350"/>
      <c r="F271" s="225"/>
      <c r="G271" s="226" t="s">
        <v>47</v>
      </c>
      <c r="H271" s="227"/>
      <c r="I271" s="228"/>
      <c r="J271" s="228"/>
      <c r="K271" s="228"/>
      <c r="L271" s="228"/>
      <c r="M271" s="229"/>
    </row>
    <row r="273" spans="1:10" ht="18.75">
      <c r="A273" s="56"/>
      <c r="B273" s="67" t="s">
        <v>90</v>
      </c>
      <c r="C273" s="67"/>
      <c r="D273" s="166" t="s">
        <v>91</v>
      </c>
      <c r="E273" s="67"/>
      <c r="F273" s="15"/>
      <c r="G273" s="14"/>
      <c r="H273" s="120"/>
      <c r="I273" s="120"/>
      <c r="J273" s="121"/>
    </row>
    <row r="274" spans="1:10" ht="18.75">
      <c r="A274" s="56"/>
      <c r="B274" s="68"/>
      <c r="C274" s="69"/>
      <c r="D274" s="166" t="s">
        <v>194</v>
      </c>
      <c r="E274" s="68"/>
      <c r="F274" s="15"/>
      <c r="G274" s="14"/>
      <c r="H274" s="120"/>
      <c r="I274" s="120"/>
      <c r="J274" s="121"/>
    </row>
    <row r="275" spans="1:10" ht="18.75">
      <c r="A275" s="56"/>
      <c r="B275" s="70"/>
      <c r="C275" s="71"/>
      <c r="D275" s="166"/>
      <c r="E275" s="71"/>
      <c r="F275" s="15"/>
      <c r="G275" s="14"/>
      <c r="H275" s="120"/>
      <c r="I275" s="120"/>
      <c r="J275" s="121"/>
    </row>
    <row r="276" spans="1:10" ht="18.75">
      <c r="A276" s="56"/>
      <c r="B276" s="56"/>
      <c r="C276" s="14"/>
      <c r="D276" s="14"/>
      <c r="E276" s="14"/>
      <c r="F276" s="15"/>
      <c r="G276" s="14"/>
      <c r="H276" s="120"/>
      <c r="I276" s="120"/>
      <c r="J276" s="121"/>
    </row>
    <row r="277" spans="1:10" ht="18.75">
      <c r="A277" s="56"/>
      <c r="B277" s="56"/>
      <c r="C277" s="14"/>
      <c r="D277" s="14"/>
      <c r="E277" s="14"/>
      <c r="F277" s="15"/>
      <c r="G277" s="14"/>
      <c r="H277" s="120"/>
      <c r="I277" s="120"/>
      <c r="J277" s="121"/>
    </row>
  </sheetData>
  <sheetProtection/>
  <mergeCells count="254">
    <mergeCell ref="D106:E106"/>
    <mergeCell ref="D118:E118"/>
    <mergeCell ref="D129:E129"/>
    <mergeCell ref="D115:E115"/>
    <mergeCell ref="D123:E123"/>
    <mergeCell ref="D124:E124"/>
    <mergeCell ref="D125:E125"/>
    <mergeCell ref="D127:E127"/>
    <mergeCell ref="D128:E128"/>
    <mergeCell ref="D140:E140"/>
    <mergeCell ref="D132:E132"/>
    <mergeCell ref="D136:E136"/>
    <mergeCell ref="D130:E130"/>
    <mergeCell ref="D131:E131"/>
    <mergeCell ref="D137:E137"/>
    <mergeCell ref="A3:C3"/>
    <mergeCell ref="B18:E18"/>
    <mergeCell ref="B15:E15"/>
    <mergeCell ref="A33:A34"/>
    <mergeCell ref="B33:E34"/>
    <mergeCell ref="F33:F34"/>
    <mergeCell ref="A30:M30"/>
    <mergeCell ref="A32:C32"/>
    <mergeCell ref="M33:M34"/>
    <mergeCell ref="J32:M32"/>
    <mergeCell ref="C162:E162"/>
    <mergeCell ref="C165:E165"/>
    <mergeCell ref="D138:E138"/>
    <mergeCell ref="A2:B2"/>
    <mergeCell ref="C2:M2"/>
    <mergeCell ref="B27:E27"/>
    <mergeCell ref="B23:E23"/>
    <mergeCell ref="H6:I6"/>
    <mergeCell ref="J6:K6"/>
    <mergeCell ref="L6:L7"/>
    <mergeCell ref="A1:M1"/>
    <mergeCell ref="F6:F7"/>
    <mergeCell ref="G6:G7"/>
    <mergeCell ref="B17:E17"/>
    <mergeCell ref="B12:E12"/>
    <mergeCell ref="B16:E16"/>
    <mergeCell ref="B13:E13"/>
    <mergeCell ref="B11:E11"/>
    <mergeCell ref="K5:M5"/>
    <mergeCell ref="A4:C4"/>
    <mergeCell ref="D185:E185"/>
    <mergeCell ref="D186:E186"/>
    <mergeCell ref="D205:E205"/>
    <mergeCell ref="D206:E206"/>
    <mergeCell ref="B211:E211"/>
    <mergeCell ref="D190:E190"/>
    <mergeCell ref="D191:E191"/>
    <mergeCell ref="C193:E193"/>
    <mergeCell ref="C263:E263"/>
    <mergeCell ref="D255:E255"/>
    <mergeCell ref="D242:E242"/>
    <mergeCell ref="B252:E252"/>
    <mergeCell ref="D254:E254"/>
    <mergeCell ref="C253:E253"/>
    <mergeCell ref="B251:E251"/>
    <mergeCell ref="B262:E262"/>
    <mergeCell ref="D243:E243"/>
    <mergeCell ref="D241:E241"/>
    <mergeCell ref="B261:E261"/>
    <mergeCell ref="D230:E230"/>
    <mergeCell ref="C229:E229"/>
    <mergeCell ref="B237:E237"/>
    <mergeCell ref="D231:E231"/>
    <mergeCell ref="B228:E228"/>
    <mergeCell ref="B227:E227"/>
    <mergeCell ref="D221:E221"/>
    <mergeCell ref="D217:E217"/>
    <mergeCell ref="B250:E250"/>
    <mergeCell ref="B238:E238"/>
    <mergeCell ref="D240:E240"/>
    <mergeCell ref="C239:E239"/>
    <mergeCell ref="B219:E219"/>
    <mergeCell ref="D224:E224"/>
    <mergeCell ref="D225:E225"/>
    <mergeCell ref="D209:E209"/>
    <mergeCell ref="C184:E184"/>
    <mergeCell ref="D192:E192"/>
    <mergeCell ref="C207:E207"/>
    <mergeCell ref="D194:E194"/>
    <mergeCell ref="D189:E189"/>
    <mergeCell ref="C212:E212"/>
    <mergeCell ref="D213:E213"/>
    <mergeCell ref="D187:E187"/>
    <mergeCell ref="D196:E196"/>
    <mergeCell ref="D183:E183"/>
    <mergeCell ref="D166:E166"/>
    <mergeCell ref="C223:E223"/>
    <mergeCell ref="C220:E220"/>
    <mergeCell ref="D214:E214"/>
    <mergeCell ref="C215:E215"/>
    <mergeCell ref="D222:E222"/>
    <mergeCell ref="D216:E216"/>
    <mergeCell ref="C188:E188"/>
    <mergeCell ref="D161:E161"/>
    <mergeCell ref="D160:E160"/>
    <mergeCell ref="B179:E179"/>
    <mergeCell ref="C180:E180"/>
    <mergeCell ref="D181:E181"/>
    <mergeCell ref="D182:E182"/>
    <mergeCell ref="D167:E167"/>
    <mergeCell ref="D164:E164"/>
    <mergeCell ref="B178:E178"/>
    <mergeCell ref="D163:E163"/>
    <mergeCell ref="C148:E148"/>
    <mergeCell ref="D147:E147"/>
    <mergeCell ref="D150:E150"/>
    <mergeCell ref="D149:E149"/>
    <mergeCell ref="D110:E110"/>
    <mergeCell ref="D109:E109"/>
    <mergeCell ref="D146:E146"/>
    <mergeCell ref="D145:E145"/>
    <mergeCell ref="D121:E121"/>
    <mergeCell ref="D122:E122"/>
    <mergeCell ref="C159:E159"/>
    <mergeCell ref="D158:E158"/>
    <mergeCell ref="D151:E151"/>
    <mergeCell ref="C152:E152"/>
    <mergeCell ref="C156:E156"/>
    <mergeCell ref="B155:E155"/>
    <mergeCell ref="C154:E154"/>
    <mergeCell ref="D157:E157"/>
    <mergeCell ref="D153:E153"/>
    <mergeCell ref="D94:E94"/>
    <mergeCell ref="D85:E85"/>
    <mergeCell ref="C92:E92"/>
    <mergeCell ref="D93:E93"/>
    <mergeCell ref="D91:E91"/>
    <mergeCell ref="D97:E97"/>
    <mergeCell ref="D95:E95"/>
    <mergeCell ref="D96:E96"/>
    <mergeCell ref="C98:E98"/>
    <mergeCell ref="D100:E100"/>
    <mergeCell ref="C114:E114"/>
    <mergeCell ref="D112:E112"/>
    <mergeCell ref="D102:E102"/>
    <mergeCell ref="D99:E99"/>
    <mergeCell ref="D101:E101"/>
    <mergeCell ref="D105:E105"/>
    <mergeCell ref="D103:E103"/>
    <mergeCell ref="D104:E104"/>
    <mergeCell ref="D79:E79"/>
    <mergeCell ref="D90:E90"/>
    <mergeCell ref="D89:E89"/>
    <mergeCell ref="D88:E88"/>
    <mergeCell ref="B83:E83"/>
    <mergeCell ref="D86:E86"/>
    <mergeCell ref="C82:E82"/>
    <mergeCell ref="C84:E84"/>
    <mergeCell ref="D77:E77"/>
    <mergeCell ref="D78:E78"/>
    <mergeCell ref="D74:E74"/>
    <mergeCell ref="D119:E119"/>
    <mergeCell ref="C107:E107"/>
    <mergeCell ref="D111:E111"/>
    <mergeCell ref="D113:E113"/>
    <mergeCell ref="D108:E108"/>
    <mergeCell ref="D117:E117"/>
    <mergeCell ref="C116:E116"/>
    <mergeCell ref="D70:E70"/>
    <mergeCell ref="D69:E69"/>
    <mergeCell ref="C120:E120"/>
    <mergeCell ref="D134:E134"/>
    <mergeCell ref="D73:E73"/>
    <mergeCell ref="D87:E87"/>
    <mergeCell ref="D75:E75"/>
    <mergeCell ref="D76:E76"/>
    <mergeCell ref="D80:E80"/>
    <mergeCell ref="D81:E81"/>
    <mergeCell ref="D60:E60"/>
    <mergeCell ref="C65:E65"/>
    <mergeCell ref="D68:E68"/>
    <mergeCell ref="D66:E66"/>
    <mergeCell ref="C67:E67"/>
    <mergeCell ref="D63:E63"/>
    <mergeCell ref="D61:E61"/>
    <mergeCell ref="D72:E72"/>
    <mergeCell ref="D71:E71"/>
    <mergeCell ref="D43:E43"/>
    <mergeCell ref="D64:E64"/>
    <mergeCell ref="D46:E46"/>
    <mergeCell ref="D49:E49"/>
    <mergeCell ref="C59:E59"/>
    <mergeCell ref="D55:E55"/>
    <mergeCell ref="D52:E52"/>
    <mergeCell ref="D50:E50"/>
    <mergeCell ref="D56:E56"/>
    <mergeCell ref="J3:M3"/>
    <mergeCell ref="D4:H4"/>
    <mergeCell ref="I4:J4"/>
    <mergeCell ref="K4:M4"/>
    <mergeCell ref="D3:H3"/>
    <mergeCell ref="J33:K33"/>
    <mergeCell ref="H33:I33"/>
    <mergeCell ref="M6:M7"/>
    <mergeCell ref="B29:E29"/>
    <mergeCell ref="L33:L34"/>
    <mergeCell ref="B19:E19"/>
    <mergeCell ref="B20:E20"/>
    <mergeCell ref="B25:E25"/>
    <mergeCell ref="A31:B31"/>
    <mergeCell ref="G33:G34"/>
    <mergeCell ref="D41:E41"/>
    <mergeCell ref="D42:E42"/>
    <mergeCell ref="B21:E21"/>
    <mergeCell ref="B22:E22"/>
    <mergeCell ref="B24:E24"/>
    <mergeCell ref="D39:E39"/>
    <mergeCell ref="D32:H32"/>
    <mergeCell ref="B35:E35"/>
    <mergeCell ref="C38:E38"/>
    <mergeCell ref="C54:E54"/>
    <mergeCell ref="D53:E53"/>
    <mergeCell ref="A28:H28"/>
    <mergeCell ref="B26:E26"/>
    <mergeCell ref="C31:M31"/>
    <mergeCell ref="B36:E36"/>
    <mergeCell ref="D40:E40"/>
    <mergeCell ref="C47:E47"/>
    <mergeCell ref="D45:E45"/>
    <mergeCell ref="D51:E51"/>
    <mergeCell ref="I5:J5"/>
    <mergeCell ref="B14:E14"/>
    <mergeCell ref="D5:H5"/>
    <mergeCell ref="A5:C5"/>
    <mergeCell ref="A6:A7"/>
    <mergeCell ref="B9:E9"/>
    <mergeCell ref="B8:E8"/>
    <mergeCell ref="B6:E7"/>
    <mergeCell ref="B10:E10"/>
    <mergeCell ref="C144:E144"/>
    <mergeCell ref="B37:E37"/>
    <mergeCell ref="C135:E135"/>
    <mergeCell ref="D141:E141"/>
    <mergeCell ref="D62:E62"/>
    <mergeCell ref="C44:E44"/>
    <mergeCell ref="D142:E142"/>
    <mergeCell ref="D139:E139"/>
    <mergeCell ref="D143:E143"/>
    <mergeCell ref="D48:E48"/>
    <mergeCell ref="B271:E271"/>
    <mergeCell ref="B202:E202"/>
    <mergeCell ref="B210:E210"/>
    <mergeCell ref="B218:E218"/>
    <mergeCell ref="B226:E226"/>
    <mergeCell ref="D265:E265"/>
    <mergeCell ref="D264:E264"/>
    <mergeCell ref="B203:E203"/>
    <mergeCell ref="C204:E204"/>
    <mergeCell ref="D208:E208"/>
  </mergeCells>
  <printOptions horizontalCentered="1"/>
  <pageMargins left="0.3937007874015748" right="0.3937007874015748" top="0.3937007874015748" bottom="0.3937007874015748" header="0.1968503937007874" footer="0.1968503937007874"/>
  <pageSetup horizontalDpi="300" verticalDpi="300" orientation="landscape" paperSize="9" r:id="rId1"/>
  <headerFooter alignWithMargins="0">
    <oddHeader>&amp;R&amp;"TH SarabunPSK,ธรรมดา"&amp;12&amp;F&amp;14
แบบ &amp;A</oddHeader>
    <oddFooter xml:space="preserve">&amp;L&amp;"TH SarabunPSK,ธรรมดา"&amp;14.................................ผู้ประเมินราคา &amp;C&amp;"TH SarabunPSK,ธรรมดา".....&amp;14................................ผู้ประเมินราคา &amp;R&amp;"TH SarabunPSK,ธรรมดา"&amp;14..................................ผู้ประเมินราคา   </oddFooter>
  </headerFooter>
  <ignoredErrors>
    <ignoredError sqref="I59:L59 I67:L6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57"/>
  <sheetViews>
    <sheetView zoomScalePageLayoutView="0" workbookViewId="0" topLeftCell="A46">
      <selection activeCell="K4" sqref="K4:M5"/>
    </sheetView>
  </sheetViews>
  <sheetFormatPr defaultColWidth="9.140625" defaultRowHeight="12.75"/>
  <cols>
    <col min="1" max="1" width="6.57421875" style="11" customWidth="1"/>
    <col min="2" max="2" width="5.28125" style="11" customWidth="1"/>
    <col min="3" max="3" width="2.28125" style="10" customWidth="1"/>
    <col min="4" max="4" width="6.8515625" style="10" customWidth="1"/>
    <col min="5" max="5" width="33.28125" style="10" customWidth="1"/>
    <col min="6" max="6" width="9.57421875" style="12" customWidth="1"/>
    <col min="7" max="7" width="6.8515625" style="10" customWidth="1"/>
    <col min="8" max="9" width="11.7109375" style="122" customWidth="1"/>
    <col min="10" max="10" width="11.7109375" style="123" customWidth="1"/>
    <col min="11" max="11" width="11.7109375" style="122" customWidth="1"/>
    <col min="12" max="12" width="13.140625" style="122" customWidth="1"/>
    <col min="13" max="13" width="8.57421875" style="10" bestFit="1" customWidth="1"/>
    <col min="14" max="16384" width="9.140625" style="10" customWidth="1"/>
  </cols>
  <sheetData>
    <row r="1" spans="1:13" ht="21">
      <c r="A1" s="406" t="s">
        <v>197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</row>
    <row r="2" spans="1:13" ht="18.75" customHeight="1">
      <c r="A2" s="365" t="s">
        <v>255</v>
      </c>
      <c r="B2" s="365"/>
      <c r="C2" s="364" t="str">
        <f>'ปร.4(ก)'!C2</f>
        <v>แบบ สปช. 301/26 (ปี 2539)</v>
      </c>
      <c r="D2" s="364"/>
      <c r="E2" s="364"/>
      <c r="F2" s="364"/>
      <c r="G2" s="364"/>
      <c r="H2" s="364"/>
      <c r="I2" s="364"/>
      <c r="J2" s="364"/>
      <c r="K2" s="364"/>
      <c r="L2" s="364"/>
      <c r="M2" s="364"/>
    </row>
    <row r="3" spans="1:13" ht="18.75" customHeight="1">
      <c r="A3" s="365" t="s">
        <v>1</v>
      </c>
      <c r="B3" s="365"/>
      <c r="C3" s="365"/>
      <c r="D3" s="364" t="str">
        <f>'ปร.4(ก)'!D3</f>
        <v>โรงเรียนขามแก่นนคร</v>
      </c>
      <c r="E3" s="364"/>
      <c r="F3" s="364"/>
      <c r="G3" s="364"/>
      <c r="H3" s="364"/>
      <c r="I3" s="145" t="s">
        <v>12</v>
      </c>
      <c r="J3" s="364" t="str">
        <f>'ปร.4(ก)'!J3</f>
        <v>ขอนแก่น</v>
      </c>
      <c r="K3" s="364"/>
      <c r="L3" s="364"/>
      <c r="M3" s="364"/>
    </row>
    <row r="4" spans="1:13" ht="18.75" customHeight="1">
      <c r="A4" s="365" t="s">
        <v>11</v>
      </c>
      <c r="B4" s="365"/>
      <c r="C4" s="365"/>
      <c r="D4" s="392"/>
      <c r="E4" s="392"/>
      <c r="F4" s="392"/>
      <c r="G4" s="392"/>
      <c r="H4" s="392"/>
      <c r="I4" s="360" t="s">
        <v>3</v>
      </c>
      <c r="J4" s="360"/>
      <c r="K4" s="393"/>
      <c r="L4" s="393"/>
      <c r="M4" s="393"/>
    </row>
    <row r="5" spans="1:13" ht="18.75" customHeight="1" thickBot="1">
      <c r="A5" s="365" t="s">
        <v>130</v>
      </c>
      <c r="B5" s="365"/>
      <c r="C5" s="365"/>
      <c r="D5" s="364"/>
      <c r="E5" s="364"/>
      <c r="F5" s="364"/>
      <c r="G5" s="364"/>
      <c r="H5" s="364"/>
      <c r="I5" s="360" t="s">
        <v>23</v>
      </c>
      <c r="J5" s="360"/>
      <c r="K5" s="393"/>
      <c r="L5" s="393"/>
      <c r="M5" s="393"/>
    </row>
    <row r="6" spans="1:13" ht="18.75" customHeight="1" thickTop="1">
      <c r="A6" s="366" t="s">
        <v>4</v>
      </c>
      <c r="B6" s="374" t="s">
        <v>5</v>
      </c>
      <c r="C6" s="375"/>
      <c r="D6" s="375"/>
      <c r="E6" s="375"/>
      <c r="F6" s="407" t="s">
        <v>16</v>
      </c>
      <c r="G6" s="389" t="s">
        <v>25</v>
      </c>
      <c r="H6" s="394" t="s">
        <v>160</v>
      </c>
      <c r="I6" s="395"/>
      <c r="J6" s="394" t="s">
        <v>52</v>
      </c>
      <c r="K6" s="395"/>
      <c r="L6" s="387" t="s">
        <v>54</v>
      </c>
      <c r="M6" s="366" t="s">
        <v>6</v>
      </c>
    </row>
    <row r="7" spans="1:13" ht="18.75" customHeight="1" thickBot="1">
      <c r="A7" s="367"/>
      <c r="B7" s="376"/>
      <c r="C7" s="377"/>
      <c r="D7" s="377"/>
      <c r="E7" s="377"/>
      <c r="F7" s="408"/>
      <c r="G7" s="390"/>
      <c r="H7" s="137" t="s">
        <v>178</v>
      </c>
      <c r="I7" s="137" t="s">
        <v>53</v>
      </c>
      <c r="J7" s="137" t="s">
        <v>178</v>
      </c>
      <c r="K7" s="137" t="s">
        <v>53</v>
      </c>
      <c r="L7" s="388"/>
      <c r="M7" s="367"/>
    </row>
    <row r="8" spans="1:13" ht="18.75" customHeight="1" thickTop="1">
      <c r="A8" s="48"/>
      <c r="B8" s="410" t="s">
        <v>190</v>
      </c>
      <c r="C8" s="411"/>
      <c r="D8" s="411"/>
      <c r="E8" s="412"/>
      <c r="F8" s="49"/>
      <c r="G8" s="50"/>
      <c r="H8" s="97"/>
      <c r="I8" s="97"/>
      <c r="J8" s="98"/>
      <c r="K8" s="97"/>
      <c r="L8" s="99"/>
      <c r="M8" s="50"/>
    </row>
    <row r="9" spans="1:13" ht="18.75" customHeight="1">
      <c r="A9" s="52"/>
      <c r="B9" s="368" t="s">
        <v>217</v>
      </c>
      <c r="C9" s="369"/>
      <c r="D9" s="369"/>
      <c r="E9" s="370"/>
      <c r="F9" s="21"/>
      <c r="G9" s="22"/>
      <c r="H9" s="100"/>
      <c r="I9" s="100"/>
      <c r="J9" s="100"/>
      <c r="K9" s="100"/>
      <c r="L9" s="100"/>
      <c r="M9" s="22"/>
    </row>
    <row r="10" spans="1:13" ht="18.75" customHeight="1">
      <c r="A10" s="52"/>
      <c r="B10" s="167">
        <v>1</v>
      </c>
      <c r="C10" s="362" t="s">
        <v>218</v>
      </c>
      <c r="D10" s="362"/>
      <c r="E10" s="363"/>
      <c r="F10" s="21"/>
      <c r="G10" s="22" t="s">
        <v>47</v>
      </c>
      <c r="H10" s="105"/>
      <c r="I10" s="106"/>
      <c r="J10" s="106"/>
      <c r="K10" s="106"/>
      <c r="L10" s="106"/>
      <c r="M10" s="30"/>
    </row>
    <row r="11" spans="1:13" ht="18.75" customHeight="1">
      <c r="A11" s="52"/>
      <c r="B11" s="167">
        <v>2</v>
      </c>
      <c r="C11" s="362" t="s">
        <v>219</v>
      </c>
      <c r="D11" s="362"/>
      <c r="E11" s="363"/>
      <c r="F11" s="21"/>
      <c r="G11" s="22" t="s">
        <v>47</v>
      </c>
      <c r="H11" s="100"/>
      <c r="I11" s="100"/>
      <c r="J11" s="100"/>
      <c r="K11" s="100"/>
      <c r="L11" s="100"/>
      <c r="M11" s="22"/>
    </row>
    <row r="12" spans="1:13" ht="18.75" customHeight="1">
      <c r="A12" s="52"/>
      <c r="B12" s="167">
        <v>3</v>
      </c>
      <c r="C12" s="362" t="s">
        <v>220</v>
      </c>
      <c r="D12" s="362"/>
      <c r="E12" s="363"/>
      <c r="F12" s="21"/>
      <c r="G12" s="22" t="s">
        <v>47</v>
      </c>
      <c r="H12" s="100"/>
      <c r="I12" s="100"/>
      <c r="J12" s="100"/>
      <c r="K12" s="100"/>
      <c r="L12" s="100"/>
      <c r="M12" s="22"/>
    </row>
    <row r="13" spans="1:13" ht="18.75" customHeight="1">
      <c r="A13" s="52"/>
      <c r="B13" s="167">
        <v>4</v>
      </c>
      <c r="C13" s="362" t="s">
        <v>221</v>
      </c>
      <c r="D13" s="362"/>
      <c r="E13" s="363"/>
      <c r="F13" s="21"/>
      <c r="G13" s="22" t="s">
        <v>47</v>
      </c>
      <c r="H13" s="100"/>
      <c r="I13" s="100"/>
      <c r="J13" s="100"/>
      <c r="K13" s="100"/>
      <c r="L13" s="100"/>
      <c r="M13" s="22"/>
    </row>
    <row r="14" spans="1:13" ht="18.75" customHeight="1">
      <c r="A14" s="52"/>
      <c r="B14" s="167">
        <v>5</v>
      </c>
      <c r="C14" s="362" t="s">
        <v>222</v>
      </c>
      <c r="D14" s="362"/>
      <c r="E14" s="363"/>
      <c r="F14" s="21"/>
      <c r="G14" s="22" t="s">
        <v>47</v>
      </c>
      <c r="H14" s="100"/>
      <c r="I14" s="100"/>
      <c r="J14" s="100"/>
      <c r="K14" s="100"/>
      <c r="L14" s="100"/>
      <c r="M14" s="22"/>
    </row>
    <row r="15" spans="1:13" ht="18.75" customHeight="1">
      <c r="A15" s="52"/>
      <c r="B15" s="167">
        <v>6</v>
      </c>
      <c r="C15" s="362" t="s">
        <v>223</v>
      </c>
      <c r="D15" s="362"/>
      <c r="E15" s="363"/>
      <c r="F15" s="21"/>
      <c r="G15" s="22" t="s">
        <v>47</v>
      </c>
      <c r="H15" s="100"/>
      <c r="I15" s="100"/>
      <c r="J15" s="100"/>
      <c r="K15" s="100"/>
      <c r="L15" s="100"/>
      <c r="M15" s="22"/>
    </row>
    <row r="16" spans="1:13" ht="18.75" customHeight="1">
      <c r="A16" s="52"/>
      <c r="B16" s="167"/>
      <c r="C16" s="362"/>
      <c r="D16" s="362"/>
      <c r="E16" s="363"/>
      <c r="F16" s="21"/>
      <c r="G16" s="22"/>
      <c r="H16" s="100"/>
      <c r="I16" s="100"/>
      <c r="J16" s="100"/>
      <c r="K16" s="100"/>
      <c r="L16" s="100"/>
      <c r="M16" s="22"/>
    </row>
    <row r="17" spans="1:13" ht="18.75" customHeight="1">
      <c r="A17" s="52"/>
      <c r="B17" s="167"/>
      <c r="C17" s="362"/>
      <c r="D17" s="362"/>
      <c r="E17" s="363"/>
      <c r="F17" s="21"/>
      <c r="G17" s="22"/>
      <c r="H17" s="100"/>
      <c r="I17" s="100"/>
      <c r="J17" s="100"/>
      <c r="K17" s="100"/>
      <c r="L17" s="100"/>
      <c r="M17" s="22"/>
    </row>
    <row r="18" spans="1:13" ht="18.75" customHeight="1">
      <c r="A18" s="52"/>
      <c r="B18" s="167"/>
      <c r="C18" s="362"/>
      <c r="D18" s="362"/>
      <c r="E18" s="363"/>
      <c r="F18" s="21"/>
      <c r="G18" s="22"/>
      <c r="H18" s="100"/>
      <c r="I18" s="100"/>
      <c r="J18" s="100"/>
      <c r="K18" s="100"/>
      <c r="L18" s="100"/>
      <c r="M18" s="22"/>
    </row>
    <row r="19" spans="1:13" ht="18.75" customHeight="1">
      <c r="A19" s="52"/>
      <c r="B19" s="167"/>
      <c r="C19" s="362"/>
      <c r="D19" s="362"/>
      <c r="E19" s="363"/>
      <c r="F19" s="21"/>
      <c r="G19" s="22"/>
      <c r="H19" s="100"/>
      <c r="I19" s="100"/>
      <c r="J19" s="100"/>
      <c r="K19" s="100"/>
      <c r="L19" s="100"/>
      <c r="M19" s="22"/>
    </row>
    <row r="20" spans="1:13" ht="18.75" customHeight="1">
      <c r="A20" s="52"/>
      <c r="B20" s="167"/>
      <c r="C20" s="362"/>
      <c r="D20" s="362"/>
      <c r="E20" s="363"/>
      <c r="F20" s="21"/>
      <c r="G20" s="22"/>
      <c r="H20" s="100"/>
      <c r="I20" s="100"/>
      <c r="J20" s="100"/>
      <c r="K20" s="100"/>
      <c r="L20" s="100"/>
      <c r="M20" s="22"/>
    </row>
    <row r="21" spans="1:13" ht="18.75" customHeight="1">
      <c r="A21" s="52"/>
      <c r="B21" s="167"/>
      <c r="C21" s="362"/>
      <c r="D21" s="362"/>
      <c r="E21" s="363"/>
      <c r="F21" s="21"/>
      <c r="G21" s="22"/>
      <c r="H21" s="100"/>
      <c r="I21" s="100"/>
      <c r="J21" s="100"/>
      <c r="K21" s="100"/>
      <c r="L21" s="100"/>
      <c r="M21" s="22"/>
    </row>
    <row r="22" spans="1:13" ht="18.75" customHeight="1">
      <c r="A22" s="52"/>
      <c r="B22" s="167"/>
      <c r="C22" s="362"/>
      <c r="D22" s="362"/>
      <c r="E22" s="363"/>
      <c r="F22" s="21"/>
      <c r="G22" s="22"/>
      <c r="H22" s="100"/>
      <c r="I22" s="100"/>
      <c r="J22" s="100"/>
      <c r="K22" s="100"/>
      <c r="L22" s="100"/>
      <c r="M22" s="22"/>
    </row>
    <row r="23" spans="1:13" ht="18.75" customHeight="1">
      <c r="A23" s="52"/>
      <c r="B23" s="167"/>
      <c r="C23" s="362"/>
      <c r="D23" s="362"/>
      <c r="E23" s="363"/>
      <c r="F23" s="21"/>
      <c r="G23" s="22"/>
      <c r="H23" s="100"/>
      <c r="I23" s="100"/>
      <c r="J23" s="100"/>
      <c r="K23" s="100"/>
      <c r="L23" s="100"/>
      <c r="M23" s="22"/>
    </row>
    <row r="24" spans="1:13" ht="18.75" customHeight="1">
      <c r="A24" s="52"/>
      <c r="B24" s="167"/>
      <c r="C24" s="362"/>
      <c r="D24" s="362"/>
      <c r="E24" s="363"/>
      <c r="F24" s="21"/>
      <c r="G24" s="22"/>
      <c r="H24" s="100"/>
      <c r="I24" s="100"/>
      <c r="J24" s="100"/>
      <c r="K24" s="100"/>
      <c r="L24" s="100"/>
      <c r="M24" s="22"/>
    </row>
    <row r="25" spans="1:13" ht="18.75" customHeight="1">
      <c r="A25" s="52"/>
      <c r="B25" s="167"/>
      <c r="C25" s="362"/>
      <c r="D25" s="362"/>
      <c r="E25" s="363"/>
      <c r="F25" s="21"/>
      <c r="G25" s="22"/>
      <c r="H25" s="100"/>
      <c r="I25" s="100"/>
      <c r="J25" s="100"/>
      <c r="K25" s="100"/>
      <c r="L25" s="100"/>
      <c r="M25" s="22"/>
    </row>
    <row r="26" spans="1:13" ht="18.75" customHeight="1">
      <c r="A26" s="95"/>
      <c r="B26" s="167"/>
      <c r="C26" s="362"/>
      <c r="D26" s="362"/>
      <c r="E26" s="363"/>
      <c r="F26" s="96"/>
      <c r="G26" s="47"/>
      <c r="H26" s="102"/>
      <c r="I26" s="102"/>
      <c r="J26" s="102"/>
      <c r="K26" s="102"/>
      <c r="L26" s="102"/>
      <c r="M26" s="47"/>
    </row>
    <row r="27" spans="1:13" ht="18.75" customHeight="1" thickBot="1">
      <c r="A27" s="92"/>
      <c r="B27" s="384"/>
      <c r="C27" s="385"/>
      <c r="D27" s="385"/>
      <c r="E27" s="386"/>
      <c r="F27" s="93"/>
      <c r="G27" s="94"/>
      <c r="H27" s="101"/>
      <c r="I27" s="101"/>
      <c r="J27" s="101"/>
      <c r="K27" s="101"/>
      <c r="L27" s="101"/>
      <c r="M27" s="94"/>
    </row>
    <row r="28" spans="1:13" ht="18.75" customHeight="1" thickBot="1" thickTop="1">
      <c r="A28" s="378" t="s">
        <v>180</v>
      </c>
      <c r="B28" s="379"/>
      <c r="C28" s="379"/>
      <c r="D28" s="379"/>
      <c r="E28" s="379"/>
      <c r="F28" s="379"/>
      <c r="G28" s="379"/>
      <c r="H28" s="380"/>
      <c r="I28" s="182">
        <f>SUM(I10:I27)</f>
        <v>0</v>
      </c>
      <c r="J28" s="182"/>
      <c r="K28" s="182">
        <f>SUM(K10:K27)</f>
        <v>0</v>
      </c>
      <c r="L28" s="182">
        <f>SUM(L10:L27)</f>
        <v>0</v>
      </c>
      <c r="M28" s="181"/>
    </row>
    <row r="29" spans="1:13" ht="18.75" customHeight="1" thickTop="1">
      <c r="A29" s="183"/>
      <c r="B29" s="413"/>
      <c r="C29" s="413"/>
      <c r="D29" s="413"/>
      <c r="E29" s="413"/>
      <c r="F29" s="184"/>
      <c r="G29" s="185"/>
      <c r="H29" s="121"/>
      <c r="I29" s="121"/>
      <c r="J29" s="121"/>
      <c r="K29" s="121"/>
      <c r="L29" s="121"/>
      <c r="M29" s="185"/>
    </row>
    <row r="30" spans="1:13" ht="21">
      <c r="A30" s="406" t="s">
        <v>177</v>
      </c>
      <c r="B30" s="406"/>
      <c r="C30" s="406"/>
      <c r="D30" s="406"/>
      <c r="E30" s="406"/>
      <c r="F30" s="406"/>
      <c r="G30" s="406"/>
      <c r="H30" s="406"/>
      <c r="I30" s="406"/>
      <c r="J30" s="406"/>
      <c r="K30" s="406"/>
      <c r="L30" s="406"/>
      <c r="M30" s="406"/>
    </row>
    <row r="31" spans="1:13" ht="18.75" customHeight="1">
      <c r="A31" s="365" t="s">
        <v>255</v>
      </c>
      <c r="B31" s="365"/>
      <c r="C31" s="364" t="str">
        <f>+C2</f>
        <v>แบบ สปช. 301/26 (ปี 2539)</v>
      </c>
      <c r="D31" s="364"/>
      <c r="E31" s="364"/>
      <c r="F31" s="364"/>
      <c r="G31" s="364"/>
      <c r="H31" s="364"/>
      <c r="I31" s="364"/>
      <c r="J31" s="364"/>
      <c r="K31" s="364"/>
      <c r="L31" s="364"/>
      <c r="M31" s="364"/>
    </row>
    <row r="32" spans="1:13" ht="18.75" customHeight="1" thickBot="1">
      <c r="A32" s="365" t="s">
        <v>1</v>
      </c>
      <c r="B32" s="365"/>
      <c r="C32" s="365"/>
      <c r="D32" s="364" t="str">
        <f>+D3</f>
        <v>โรงเรียนขามแก่นนคร</v>
      </c>
      <c r="E32" s="364"/>
      <c r="F32" s="364"/>
      <c r="G32" s="364"/>
      <c r="H32" s="364"/>
      <c r="I32" s="145" t="s">
        <v>12</v>
      </c>
      <c r="J32" s="409" t="str">
        <f>+J3</f>
        <v>ขอนแก่น</v>
      </c>
      <c r="K32" s="409"/>
      <c r="L32" s="409"/>
      <c r="M32" s="409"/>
    </row>
    <row r="33" spans="1:13" ht="18.75" customHeight="1" thickTop="1">
      <c r="A33" s="366" t="s">
        <v>4</v>
      </c>
      <c r="B33" s="374" t="s">
        <v>5</v>
      </c>
      <c r="C33" s="375"/>
      <c r="D33" s="375"/>
      <c r="E33" s="375"/>
      <c r="F33" s="407" t="s">
        <v>16</v>
      </c>
      <c r="G33" s="389" t="s">
        <v>25</v>
      </c>
      <c r="H33" s="394" t="s">
        <v>160</v>
      </c>
      <c r="I33" s="395"/>
      <c r="J33" s="394" t="s">
        <v>52</v>
      </c>
      <c r="K33" s="395"/>
      <c r="L33" s="387" t="s">
        <v>54</v>
      </c>
      <c r="M33" s="366" t="s">
        <v>6</v>
      </c>
    </row>
    <row r="34" spans="1:13" ht="18.75" customHeight="1" thickBot="1">
      <c r="A34" s="367"/>
      <c r="B34" s="376"/>
      <c r="C34" s="377"/>
      <c r="D34" s="377"/>
      <c r="E34" s="377"/>
      <c r="F34" s="408"/>
      <c r="G34" s="390"/>
      <c r="H34" s="137" t="s">
        <v>178</v>
      </c>
      <c r="I34" s="137" t="s">
        <v>53</v>
      </c>
      <c r="J34" s="137" t="s">
        <v>178</v>
      </c>
      <c r="K34" s="137" t="s">
        <v>53</v>
      </c>
      <c r="L34" s="388"/>
      <c r="M34" s="367"/>
    </row>
    <row r="35" spans="1:13" ht="18.75" customHeight="1" thickTop="1">
      <c r="A35" s="53"/>
      <c r="B35" s="76" t="s">
        <v>182</v>
      </c>
      <c r="C35" s="77"/>
      <c r="D35" s="77"/>
      <c r="E35" s="77"/>
      <c r="F35" s="83"/>
      <c r="G35" s="83"/>
      <c r="H35" s="118"/>
      <c r="I35" s="118"/>
      <c r="J35" s="119"/>
      <c r="K35" s="118"/>
      <c r="L35" s="118"/>
      <c r="M35" s="83"/>
    </row>
    <row r="36" spans="1:13" ht="18.75" customHeight="1">
      <c r="A36" s="58">
        <v>1</v>
      </c>
      <c r="B36" s="84" t="s">
        <v>218</v>
      </c>
      <c r="C36" s="79"/>
      <c r="D36" s="79"/>
      <c r="E36" s="80"/>
      <c r="F36" s="23"/>
      <c r="G36" s="24"/>
      <c r="H36" s="105"/>
      <c r="I36" s="106"/>
      <c r="J36" s="107"/>
      <c r="K36" s="106"/>
      <c r="L36" s="105"/>
      <c r="M36" s="26"/>
    </row>
    <row r="37" spans="1:13" s="157" customFormat="1" ht="18.75" customHeight="1">
      <c r="A37" s="152"/>
      <c r="B37" s="76"/>
      <c r="C37" s="77"/>
      <c r="D37" s="77" t="s">
        <v>224</v>
      </c>
      <c r="E37" s="204"/>
      <c r="F37" s="153"/>
      <c r="G37" s="154"/>
      <c r="H37" s="155"/>
      <c r="I37" s="155"/>
      <c r="J37" s="156"/>
      <c r="K37" s="155"/>
      <c r="L37" s="155"/>
      <c r="M37" s="154"/>
    </row>
    <row r="38" spans="1:13" ht="18.75" customHeight="1">
      <c r="A38" s="58">
        <v>2</v>
      </c>
      <c r="B38" s="84" t="s">
        <v>219</v>
      </c>
      <c r="C38" s="79"/>
      <c r="D38" s="79"/>
      <c r="E38" s="80"/>
      <c r="F38" s="23"/>
      <c r="G38" s="24"/>
      <c r="H38" s="105"/>
      <c r="I38" s="106"/>
      <c r="J38" s="107"/>
      <c r="K38" s="106"/>
      <c r="L38" s="105"/>
      <c r="M38" s="26"/>
    </row>
    <row r="39" spans="1:13" s="157" customFormat="1" ht="18.75" customHeight="1">
      <c r="A39" s="152"/>
      <c r="B39" s="76"/>
      <c r="C39" s="77"/>
      <c r="D39" s="77" t="s">
        <v>225</v>
      </c>
      <c r="E39" s="204"/>
      <c r="F39" s="153"/>
      <c r="G39" s="154"/>
      <c r="H39" s="155"/>
      <c r="I39" s="155"/>
      <c r="J39" s="156"/>
      <c r="K39" s="155"/>
      <c r="L39" s="155"/>
      <c r="M39" s="154"/>
    </row>
    <row r="40" spans="1:13" ht="18.75" customHeight="1">
      <c r="A40" s="58">
        <v>3</v>
      </c>
      <c r="B40" s="84" t="s">
        <v>220</v>
      </c>
      <c r="C40" s="79"/>
      <c r="D40" s="79"/>
      <c r="E40" s="80"/>
      <c r="F40" s="23"/>
      <c r="G40" s="24"/>
      <c r="H40" s="105"/>
      <c r="I40" s="106"/>
      <c r="J40" s="107"/>
      <c r="K40" s="106"/>
      <c r="L40" s="105"/>
      <c r="M40" s="26"/>
    </row>
    <row r="41" spans="1:13" s="157" customFormat="1" ht="18.75" customHeight="1">
      <c r="A41" s="152"/>
      <c r="B41" s="76"/>
      <c r="C41" s="77"/>
      <c r="D41" s="77" t="s">
        <v>226</v>
      </c>
      <c r="E41" s="204"/>
      <c r="F41" s="153"/>
      <c r="G41" s="154"/>
      <c r="H41" s="155"/>
      <c r="I41" s="155"/>
      <c r="J41" s="156"/>
      <c r="K41" s="155"/>
      <c r="L41" s="155"/>
      <c r="M41" s="154"/>
    </row>
    <row r="42" spans="1:13" ht="18.75" customHeight="1">
      <c r="A42" s="58">
        <v>4</v>
      </c>
      <c r="B42" s="84" t="s">
        <v>221</v>
      </c>
      <c r="C42" s="79"/>
      <c r="D42" s="79"/>
      <c r="E42" s="80"/>
      <c r="F42" s="23"/>
      <c r="G42" s="24"/>
      <c r="H42" s="105"/>
      <c r="I42" s="106"/>
      <c r="J42" s="107"/>
      <c r="K42" s="106"/>
      <c r="L42" s="105"/>
      <c r="M42" s="26"/>
    </row>
    <row r="43" spans="1:13" s="157" customFormat="1" ht="18.75" customHeight="1">
      <c r="A43" s="152"/>
      <c r="B43" s="76"/>
      <c r="C43" s="77"/>
      <c r="D43" s="77" t="s">
        <v>227</v>
      </c>
      <c r="E43" s="204"/>
      <c r="F43" s="153"/>
      <c r="G43" s="154"/>
      <c r="H43" s="155"/>
      <c r="I43" s="155"/>
      <c r="J43" s="156"/>
      <c r="K43" s="155"/>
      <c r="L43" s="155"/>
      <c r="M43" s="154"/>
    </row>
    <row r="44" spans="1:13" ht="18.75" customHeight="1">
      <c r="A44" s="58">
        <v>5</v>
      </c>
      <c r="B44" s="84" t="s">
        <v>222</v>
      </c>
      <c r="C44" s="79"/>
      <c r="D44" s="79"/>
      <c r="E44" s="80"/>
      <c r="F44" s="23"/>
      <c r="G44" s="24"/>
      <c r="H44" s="105"/>
      <c r="I44" s="106"/>
      <c r="J44" s="107"/>
      <c r="K44" s="106"/>
      <c r="L44" s="105"/>
      <c r="M44" s="26"/>
    </row>
    <row r="45" spans="1:13" s="157" customFormat="1" ht="18.75" customHeight="1">
      <c r="A45" s="152"/>
      <c r="B45" s="76"/>
      <c r="C45" s="77"/>
      <c r="D45" s="77" t="s">
        <v>228</v>
      </c>
      <c r="E45" s="204"/>
      <c r="F45" s="153"/>
      <c r="G45" s="154"/>
      <c r="H45" s="155"/>
      <c r="I45" s="155"/>
      <c r="J45" s="156"/>
      <c r="K45" s="155"/>
      <c r="L45" s="155"/>
      <c r="M45" s="154"/>
    </row>
    <row r="46" spans="1:13" ht="18.75" customHeight="1">
      <c r="A46" s="58">
        <v>6</v>
      </c>
      <c r="B46" s="84" t="s">
        <v>223</v>
      </c>
      <c r="C46" s="79"/>
      <c r="D46" s="79"/>
      <c r="E46" s="80"/>
      <c r="F46" s="23"/>
      <c r="G46" s="24"/>
      <c r="H46" s="105"/>
      <c r="I46" s="106"/>
      <c r="J46" s="107"/>
      <c r="K46" s="106"/>
      <c r="L46" s="105"/>
      <c r="M46" s="26"/>
    </row>
    <row r="47" spans="1:13" s="157" customFormat="1" ht="18.75" customHeight="1">
      <c r="A47" s="152"/>
      <c r="B47" s="76"/>
      <c r="C47" s="77"/>
      <c r="D47" s="77" t="s">
        <v>229</v>
      </c>
      <c r="E47" s="204"/>
      <c r="F47" s="153"/>
      <c r="G47" s="154"/>
      <c r="H47" s="155"/>
      <c r="I47" s="155"/>
      <c r="J47" s="156"/>
      <c r="K47" s="155"/>
      <c r="L47" s="155"/>
      <c r="M47" s="154"/>
    </row>
    <row r="48" spans="1:13" ht="18.75" customHeight="1">
      <c r="A48" s="20"/>
      <c r="B48" s="27"/>
      <c r="C48" s="65"/>
      <c r="D48" s="65"/>
      <c r="E48" s="66"/>
      <c r="F48" s="32"/>
      <c r="G48" s="59"/>
      <c r="H48" s="105"/>
      <c r="I48" s="106"/>
      <c r="J48" s="107"/>
      <c r="K48" s="106"/>
      <c r="L48" s="105"/>
      <c r="M48" s="26"/>
    </row>
    <row r="49" spans="1:13" ht="18.75" customHeight="1">
      <c r="A49" s="20"/>
      <c r="B49" s="27"/>
      <c r="C49" s="65"/>
      <c r="D49" s="65"/>
      <c r="E49" s="66"/>
      <c r="F49" s="32"/>
      <c r="G49" s="59"/>
      <c r="H49" s="105"/>
      <c r="I49" s="106"/>
      <c r="J49" s="107"/>
      <c r="K49" s="106"/>
      <c r="L49" s="105"/>
      <c r="M49" s="26"/>
    </row>
    <row r="50" spans="1:13" ht="18.75" customHeight="1">
      <c r="A50" s="20"/>
      <c r="B50" s="27"/>
      <c r="C50" s="65"/>
      <c r="D50" s="65"/>
      <c r="E50" s="66"/>
      <c r="F50" s="32"/>
      <c r="H50" s="105"/>
      <c r="I50" s="106"/>
      <c r="J50" s="107"/>
      <c r="K50" s="106"/>
      <c r="L50" s="105"/>
      <c r="M50" s="26"/>
    </row>
    <row r="51" spans="1:13" ht="18.75" customHeight="1">
      <c r="A51" s="85"/>
      <c r="B51" s="139"/>
      <c r="C51" s="414" t="s">
        <v>180</v>
      </c>
      <c r="D51" s="414"/>
      <c r="E51" s="415"/>
      <c r="F51" s="141"/>
      <c r="G51" s="178"/>
      <c r="H51" s="143"/>
      <c r="I51" s="144"/>
      <c r="J51" s="144"/>
      <c r="K51" s="144"/>
      <c r="L51" s="144"/>
      <c r="M51" s="177"/>
    </row>
    <row r="53" spans="1:10" ht="18.75">
      <c r="A53" s="56"/>
      <c r="B53" s="67" t="s">
        <v>90</v>
      </c>
      <c r="C53" s="67"/>
      <c r="D53" s="166" t="s">
        <v>91</v>
      </c>
      <c r="E53" s="67"/>
      <c r="F53" s="15"/>
      <c r="G53" s="14"/>
      <c r="H53" s="120"/>
      <c r="I53" s="120"/>
      <c r="J53" s="121"/>
    </row>
    <row r="54" spans="1:10" ht="18.75">
      <c r="A54" s="56"/>
      <c r="B54" s="68"/>
      <c r="C54" s="69"/>
      <c r="D54" s="166" t="s">
        <v>194</v>
      </c>
      <c r="E54" s="68"/>
      <c r="F54" s="15"/>
      <c r="G54" s="14"/>
      <c r="H54" s="120"/>
      <c r="I54" s="120"/>
      <c r="J54" s="121"/>
    </row>
    <row r="55" spans="1:10" ht="18.75">
      <c r="A55" s="56"/>
      <c r="B55" s="70"/>
      <c r="C55" s="71"/>
      <c r="D55" s="166"/>
      <c r="E55" s="71"/>
      <c r="F55" s="15"/>
      <c r="G55" s="14"/>
      <c r="H55" s="120"/>
      <c r="I55" s="120"/>
      <c r="J55" s="121"/>
    </row>
    <row r="56" spans="1:10" ht="18.75">
      <c r="A56" s="56"/>
      <c r="B56" s="56"/>
      <c r="C56" s="14"/>
      <c r="D56" s="14"/>
      <c r="E56" s="14"/>
      <c r="F56" s="15"/>
      <c r="G56" s="14"/>
      <c r="H56" s="120"/>
      <c r="I56" s="120"/>
      <c r="J56" s="121"/>
    </row>
    <row r="57" spans="1:10" ht="18.75">
      <c r="A57" s="56"/>
      <c r="B57" s="56"/>
      <c r="C57" s="14"/>
      <c r="D57" s="14"/>
      <c r="E57" s="14"/>
      <c r="F57" s="15"/>
      <c r="G57" s="14"/>
      <c r="H57" s="120"/>
      <c r="I57" s="120"/>
      <c r="J57" s="121"/>
    </row>
  </sheetData>
  <sheetProtection/>
  <mergeCells count="59">
    <mergeCell ref="C51:E51"/>
    <mergeCell ref="B33:E34"/>
    <mergeCell ref="C10:E10"/>
    <mergeCell ref="C11:E11"/>
    <mergeCell ref="C12:E12"/>
    <mergeCell ref="C16:E16"/>
    <mergeCell ref="C14:E14"/>
    <mergeCell ref="C15:E15"/>
    <mergeCell ref="A32:C32"/>
    <mergeCell ref="D32:H32"/>
    <mergeCell ref="M33:M34"/>
    <mergeCell ref="B29:E29"/>
    <mergeCell ref="B27:E27"/>
    <mergeCell ref="A31:B31"/>
    <mergeCell ref="C31:M31"/>
    <mergeCell ref="A28:H28"/>
    <mergeCell ref="L33:L34"/>
    <mergeCell ref="A30:M30"/>
    <mergeCell ref="F33:F34"/>
    <mergeCell ref="J6:K6"/>
    <mergeCell ref="B8:E8"/>
    <mergeCell ref="B9:E9"/>
    <mergeCell ref="J33:K33"/>
    <mergeCell ref="G33:G34"/>
    <mergeCell ref="A33:A34"/>
    <mergeCell ref="H33:I33"/>
    <mergeCell ref="J32:M32"/>
    <mergeCell ref="A6:A7"/>
    <mergeCell ref="C23:E23"/>
    <mergeCell ref="L6:L7"/>
    <mergeCell ref="C20:E20"/>
    <mergeCell ref="C25:E25"/>
    <mergeCell ref="C26:E26"/>
    <mergeCell ref="C21:E21"/>
    <mergeCell ref="C22:E22"/>
    <mergeCell ref="C17:E17"/>
    <mergeCell ref="B6:E7"/>
    <mergeCell ref="F6:F7"/>
    <mergeCell ref="G6:G7"/>
    <mergeCell ref="C24:E24"/>
    <mergeCell ref="C13:E13"/>
    <mergeCell ref="C19:E19"/>
    <mergeCell ref="H6:I6"/>
    <mergeCell ref="A1:M1"/>
    <mergeCell ref="A3:C3"/>
    <mergeCell ref="D3:H3"/>
    <mergeCell ref="J3:M3"/>
    <mergeCell ref="A2:B2"/>
    <mergeCell ref="C2:M2"/>
    <mergeCell ref="C18:E18"/>
    <mergeCell ref="I4:J4"/>
    <mergeCell ref="K4:M4"/>
    <mergeCell ref="A5:C5"/>
    <mergeCell ref="D5:H5"/>
    <mergeCell ref="A4:C4"/>
    <mergeCell ref="D4:H4"/>
    <mergeCell ref="I5:J5"/>
    <mergeCell ref="K5:M5"/>
    <mergeCell ref="M6:M7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r:id="rId1"/>
  <headerFooter alignWithMargins="0">
    <oddHeader>&amp;R&amp;"TH SarabunPSK,ธรรมดา"&amp;12&amp;F&amp;14
แบบ &amp;A</oddHeader>
    <oddFooter>&amp;R&amp;"TH SarabunPSK,ธรรมดา"&amp;14แผ่นที่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33CC"/>
  </sheetPr>
  <dimension ref="A1:I59"/>
  <sheetViews>
    <sheetView zoomScalePageLayoutView="0" workbookViewId="0" topLeftCell="A28">
      <selection activeCell="H28" sqref="H28"/>
    </sheetView>
  </sheetViews>
  <sheetFormatPr defaultColWidth="9.140625" defaultRowHeight="12.75"/>
  <cols>
    <col min="1" max="1" width="6.57421875" style="11" customWidth="1"/>
    <col min="2" max="2" width="5.28125" style="11" customWidth="1"/>
    <col min="3" max="3" width="2.28125" style="10" customWidth="1"/>
    <col min="4" max="4" width="6.8515625" style="10" customWidth="1"/>
    <col min="5" max="5" width="61.00390625" style="10" customWidth="1"/>
    <col min="6" max="6" width="12.421875" style="12" customWidth="1"/>
    <col min="7" max="7" width="9.140625" style="10" customWidth="1"/>
    <col min="8" max="8" width="18.7109375" style="122" customWidth="1"/>
    <col min="9" max="9" width="18.7109375" style="10" customWidth="1"/>
    <col min="10" max="16384" width="9.140625" style="10" customWidth="1"/>
  </cols>
  <sheetData>
    <row r="1" spans="1:9" ht="21">
      <c r="A1" s="406" t="s">
        <v>197</v>
      </c>
      <c r="B1" s="406"/>
      <c r="C1" s="406"/>
      <c r="D1" s="406"/>
      <c r="E1" s="406"/>
      <c r="F1" s="406"/>
      <c r="G1" s="406"/>
      <c r="H1" s="406"/>
      <c r="I1" s="406"/>
    </row>
    <row r="2" spans="1:9" ht="18.75" customHeight="1">
      <c r="A2" s="365" t="s">
        <v>255</v>
      </c>
      <c r="B2" s="365"/>
      <c r="C2" s="364" t="str">
        <f>'ปร.4(ก)'!C2</f>
        <v>แบบ สปช. 301/26 (ปี 2539)</v>
      </c>
      <c r="D2" s="364"/>
      <c r="E2" s="364"/>
      <c r="F2" s="364"/>
      <c r="G2" s="364"/>
      <c r="H2" s="364"/>
      <c r="I2" s="364"/>
    </row>
    <row r="3" spans="1:9" ht="18.75" customHeight="1">
      <c r="A3" s="365" t="s">
        <v>1</v>
      </c>
      <c r="B3" s="365"/>
      <c r="C3" s="365"/>
      <c r="D3" s="364" t="str">
        <f>'ปร.4(ก)'!D3</f>
        <v>โรงเรียนขามแก่นนคร</v>
      </c>
      <c r="E3" s="364"/>
      <c r="F3" s="145" t="s">
        <v>12</v>
      </c>
      <c r="G3" s="364" t="str">
        <f>'ปร.4(ก)'!J3</f>
        <v>ขอนแก่น</v>
      </c>
      <c r="H3" s="364"/>
      <c r="I3" s="364"/>
    </row>
    <row r="4" spans="1:9" ht="18.75" customHeight="1">
      <c r="A4" s="365" t="s">
        <v>11</v>
      </c>
      <c r="B4" s="365"/>
      <c r="C4" s="365"/>
      <c r="D4" s="392"/>
      <c r="E4" s="392"/>
      <c r="F4" s="360" t="s">
        <v>3</v>
      </c>
      <c r="G4" s="360"/>
      <c r="H4" s="393"/>
      <c r="I4" s="393"/>
    </row>
    <row r="5" spans="1:9" ht="18.75" customHeight="1" thickBot="1">
      <c r="A5" s="365" t="s">
        <v>130</v>
      </c>
      <c r="B5" s="365"/>
      <c r="C5" s="365"/>
      <c r="D5" s="409"/>
      <c r="E5" s="409"/>
      <c r="F5" s="360" t="s">
        <v>23</v>
      </c>
      <c r="G5" s="360"/>
      <c r="H5" s="393"/>
      <c r="I5" s="393"/>
    </row>
    <row r="6" spans="1:9" ht="18.75" customHeight="1" thickTop="1">
      <c r="A6" s="366" t="s">
        <v>4</v>
      </c>
      <c r="B6" s="374" t="s">
        <v>5</v>
      </c>
      <c r="C6" s="375"/>
      <c r="D6" s="375"/>
      <c r="E6" s="375"/>
      <c r="F6" s="407" t="s">
        <v>16</v>
      </c>
      <c r="G6" s="389" t="s">
        <v>25</v>
      </c>
      <c r="H6" s="173" t="s">
        <v>198</v>
      </c>
      <c r="I6" s="366" t="s">
        <v>6</v>
      </c>
    </row>
    <row r="7" spans="1:9" ht="18.75" customHeight="1" thickBot="1">
      <c r="A7" s="367"/>
      <c r="B7" s="376"/>
      <c r="C7" s="377"/>
      <c r="D7" s="377"/>
      <c r="E7" s="377"/>
      <c r="F7" s="408"/>
      <c r="G7" s="390"/>
      <c r="H7" s="174" t="s">
        <v>199</v>
      </c>
      <c r="I7" s="367"/>
    </row>
    <row r="8" spans="1:9" ht="18.75" customHeight="1" thickTop="1">
      <c r="A8" s="48"/>
      <c r="B8" s="371" t="s">
        <v>193</v>
      </c>
      <c r="C8" s="372"/>
      <c r="D8" s="372"/>
      <c r="E8" s="373"/>
      <c r="F8" s="49"/>
      <c r="G8" s="50"/>
      <c r="H8" s="99"/>
      <c r="I8" s="50"/>
    </row>
    <row r="9" spans="1:9" ht="18.75" customHeight="1">
      <c r="A9" s="52"/>
      <c r="B9" s="361" t="s">
        <v>126</v>
      </c>
      <c r="C9" s="362"/>
      <c r="D9" s="362"/>
      <c r="E9" s="363"/>
      <c r="F9" s="21"/>
      <c r="G9" s="22" t="s">
        <v>47</v>
      </c>
      <c r="H9" s="105"/>
      <c r="I9" s="22"/>
    </row>
    <row r="10" spans="1:9" ht="18.75" customHeight="1">
      <c r="A10" s="52"/>
      <c r="B10" s="167"/>
      <c r="C10" s="168"/>
      <c r="D10" s="168"/>
      <c r="E10" s="169"/>
      <c r="F10" s="21"/>
      <c r="G10" s="22"/>
      <c r="H10" s="100"/>
      <c r="I10" s="22"/>
    </row>
    <row r="11" spans="1:9" ht="18.75" customHeight="1">
      <c r="A11" s="52"/>
      <c r="B11" s="167"/>
      <c r="C11" s="168"/>
      <c r="D11" s="168"/>
      <c r="E11" s="169"/>
      <c r="F11" s="21"/>
      <c r="G11" s="22"/>
      <c r="H11" s="100"/>
      <c r="I11" s="22"/>
    </row>
    <row r="12" spans="1:9" ht="18.75" customHeight="1">
      <c r="A12" s="52"/>
      <c r="B12" s="167"/>
      <c r="C12" s="168"/>
      <c r="D12" s="168"/>
      <c r="E12" s="169"/>
      <c r="F12" s="21"/>
      <c r="G12" s="22"/>
      <c r="H12" s="100"/>
      <c r="I12" s="22"/>
    </row>
    <row r="13" spans="1:9" ht="18.75" customHeight="1">
      <c r="A13" s="52"/>
      <c r="B13" s="167"/>
      <c r="C13" s="168"/>
      <c r="D13" s="168"/>
      <c r="E13" s="169"/>
      <c r="F13" s="21"/>
      <c r="G13" s="22"/>
      <c r="H13" s="100"/>
      <c r="I13" s="22"/>
    </row>
    <row r="14" spans="1:9" ht="18.75" customHeight="1">
      <c r="A14" s="52"/>
      <c r="B14" s="167"/>
      <c r="C14" s="168"/>
      <c r="D14" s="168"/>
      <c r="E14" s="169"/>
      <c r="F14" s="21"/>
      <c r="G14" s="22"/>
      <c r="H14" s="100"/>
      <c r="I14" s="22"/>
    </row>
    <row r="15" spans="1:9" ht="18.75" customHeight="1">
      <c r="A15" s="52"/>
      <c r="B15" s="167"/>
      <c r="C15" s="168"/>
      <c r="D15" s="168"/>
      <c r="E15" s="169"/>
      <c r="F15" s="21"/>
      <c r="G15" s="22"/>
      <c r="H15" s="100"/>
      <c r="I15" s="22"/>
    </row>
    <row r="16" spans="1:9" ht="18.75" customHeight="1">
      <c r="A16" s="52"/>
      <c r="B16" s="167"/>
      <c r="C16" s="168"/>
      <c r="D16" s="168"/>
      <c r="E16" s="169"/>
      <c r="F16" s="21"/>
      <c r="G16" s="22"/>
      <c r="H16" s="100"/>
      <c r="I16" s="22"/>
    </row>
    <row r="17" spans="1:9" ht="18.75" customHeight="1">
      <c r="A17" s="52"/>
      <c r="B17" s="167"/>
      <c r="C17" s="168"/>
      <c r="D17" s="168"/>
      <c r="E17" s="169"/>
      <c r="F17" s="21"/>
      <c r="G17" s="22"/>
      <c r="H17" s="100"/>
      <c r="I17" s="22"/>
    </row>
    <row r="18" spans="1:9" ht="18.75" customHeight="1">
      <c r="A18" s="52"/>
      <c r="B18" s="167"/>
      <c r="C18" s="168"/>
      <c r="D18" s="168"/>
      <c r="E18" s="169"/>
      <c r="F18" s="21"/>
      <c r="G18" s="22"/>
      <c r="H18" s="100"/>
      <c r="I18" s="22"/>
    </row>
    <row r="19" spans="1:9" ht="18.75" customHeight="1">
      <c r="A19" s="52"/>
      <c r="B19" s="167"/>
      <c r="C19" s="168"/>
      <c r="D19" s="168"/>
      <c r="E19" s="169"/>
      <c r="F19" s="21"/>
      <c r="G19" s="22"/>
      <c r="H19" s="100"/>
      <c r="I19" s="22"/>
    </row>
    <row r="20" spans="1:9" ht="18.75" customHeight="1">
      <c r="A20" s="52"/>
      <c r="B20" s="167"/>
      <c r="C20" s="168"/>
      <c r="D20" s="168"/>
      <c r="E20" s="169"/>
      <c r="F20" s="21"/>
      <c r="G20" s="22"/>
      <c r="H20" s="100"/>
      <c r="I20" s="22"/>
    </row>
    <row r="21" spans="1:9" ht="18.75" customHeight="1">
      <c r="A21" s="52"/>
      <c r="B21" s="167"/>
      <c r="C21" s="168"/>
      <c r="D21" s="168"/>
      <c r="E21" s="169"/>
      <c r="F21" s="21"/>
      <c r="G21" s="22"/>
      <c r="H21" s="100"/>
      <c r="I21" s="22"/>
    </row>
    <row r="22" spans="1:9" ht="18.75" customHeight="1">
      <c r="A22" s="52"/>
      <c r="B22" s="167"/>
      <c r="C22" s="168"/>
      <c r="D22" s="168"/>
      <c r="E22" s="169"/>
      <c r="F22" s="21"/>
      <c r="G22" s="22"/>
      <c r="H22" s="100"/>
      <c r="I22" s="22"/>
    </row>
    <row r="23" spans="1:9" ht="18.75" customHeight="1">
      <c r="A23" s="52"/>
      <c r="B23" s="167"/>
      <c r="C23" s="168"/>
      <c r="D23" s="168"/>
      <c r="E23" s="169"/>
      <c r="F23" s="21"/>
      <c r="G23" s="22"/>
      <c r="H23" s="100"/>
      <c r="I23" s="22"/>
    </row>
    <row r="24" spans="1:9" ht="18.75" customHeight="1">
      <c r="A24" s="52"/>
      <c r="B24" s="167"/>
      <c r="C24" s="168"/>
      <c r="D24" s="168"/>
      <c r="E24" s="169"/>
      <c r="F24" s="21"/>
      <c r="G24" s="22"/>
      <c r="H24" s="100"/>
      <c r="I24" s="22"/>
    </row>
    <row r="25" spans="1:9" ht="18.75" customHeight="1">
      <c r="A25" s="52"/>
      <c r="B25" s="167"/>
      <c r="C25" s="168"/>
      <c r="D25" s="168"/>
      <c r="E25" s="169"/>
      <c r="F25" s="21"/>
      <c r="G25" s="22"/>
      <c r="H25" s="100"/>
      <c r="I25" s="22"/>
    </row>
    <row r="26" spans="1:9" ht="18.75" customHeight="1">
      <c r="A26" s="95"/>
      <c r="B26" s="167"/>
      <c r="C26" s="168"/>
      <c r="D26" s="168"/>
      <c r="E26" s="169"/>
      <c r="F26" s="96"/>
      <c r="G26" s="47"/>
      <c r="H26" s="102"/>
      <c r="I26" s="47"/>
    </row>
    <row r="27" spans="1:9" ht="18.75" customHeight="1" thickBot="1">
      <c r="A27" s="161"/>
      <c r="B27" s="170"/>
      <c r="C27" s="171"/>
      <c r="D27" s="171"/>
      <c r="E27" s="172"/>
      <c r="F27" s="162"/>
      <c r="G27" s="163"/>
      <c r="H27" s="165"/>
      <c r="I27" s="163"/>
    </row>
    <row r="28" spans="1:9" ht="18.75" customHeight="1" thickBot="1" thickTop="1">
      <c r="A28" s="378" t="s">
        <v>181</v>
      </c>
      <c r="B28" s="379"/>
      <c r="C28" s="379"/>
      <c r="D28" s="379"/>
      <c r="E28" s="379"/>
      <c r="F28" s="379"/>
      <c r="G28" s="380"/>
      <c r="H28" s="182"/>
      <c r="I28" s="181"/>
    </row>
    <row r="29" spans="1:9" ht="18.75" customHeight="1" thickTop="1">
      <c r="A29" s="179"/>
      <c r="B29" s="179"/>
      <c r="C29" s="179"/>
      <c r="D29" s="179"/>
      <c r="E29" s="179"/>
      <c r="F29" s="180"/>
      <c r="G29" s="179"/>
      <c r="H29" s="164"/>
      <c r="I29" s="179"/>
    </row>
    <row r="30" spans="1:9" ht="21">
      <c r="A30" s="406" t="s">
        <v>177</v>
      </c>
      <c r="B30" s="406"/>
      <c r="C30" s="406"/>
      <c r="D30" s="406"/>
      <c r="E30" s="406"/>
      <c r="F30" s="406"/>
      <c r="G30" s="406"/>
      <c r="H30" s="406"/>
      <c r="I30" s="406"/>
    </row>
    <row r="31" spans="1:9" ht="18.75" customHeight="1">
      <c r="A31" s="365" t="s">
        <v>255</v>
      </c>
      <c r="B31" s="365"/>
      <c r="C31" s="364" t="str">
        <f>+C2</f>
        <v>แบบ สปช. 301/26 (ปี 2539)</v>
      </c>
      <c r="D31" s="364"/>
      <c r="E31" s="364"/>
      <c r="F31" s="364"/>
      <c r="G31" s="364"/>
      <c r="H31" s="364"/>
      <c r="I31" s="364"/>
    </row>
    <row r="32" spans="1:9" ht="18.75" customHeight="1" thickBot="1">
      <c r="A32" s="365" t="s">
        <v>1</v>
      </c>
      <c r="B32" s="365"/>
      <c r="C32" s="365"/>
      <c r="D32" s="409" t="str">
        <f>+D3</f>
        <v>โรงเรียนขามแก่นนคร</v>
      </c>
      <c r="E32" s="409"/>
      <c r="F32" s="198" t="s">
        <v>12</v>
      </c>
      <c r="G32" s="409" t="str">
        <f>+G3</f>
        <v>ขอนแก่น</v>
      </c>
      <c r="H32" s="409"/>
      <c r="I32" s="409"/>
    </row>
    <row r="33" spans="1:9" ht="18.75" customHeight="1" thickTop="1">
      <c r="A33" s="366" t="s">
        <v>4</v>
      </c>
      <c r="B33" s="374" t="s">
        <v>5</v>
      </c>
      <c r="C33" s="375"/>
      <c r="D33" s="375"/>
      <c r="E33" s="375"/>
      <c r="F33" s="407" t="s">
        <v>16</v>
      </c>
      <c r="G33" s="389" t="s">
        <v>25</v>
      </c>
      <c r="H33" s="173" t="s">
        <v>198</v>
      </c>
      <c r="I33" s="366" t="s">
        <v>6</v>
      </c>
    </row>
    <row r="34" spans="1:9" ht="18.75" customHeight="1" thickBot="1">
      <c r="A34" s="367"/>
      <c r="B34" s="376"/>
      <c r="C34" s="377"/>
      <c r="D34" s="377"/>
      <c r="E34" s="377"/>
      <c r="F34" s="408"/>
      <c r="G34" s="390"/>
      <c r="H34" s="174" t="s">
        <v>199</v>
      </c>
      <c r="I34" s="367"/>
    </row>
    <row r="35" spans="1:9" ht="18.75" customHeight="1" thickTop="1">
      <c r="A35" s="53"/>
      <c r="B35" s="75" t="s">
        <v>127</v>
      </c>
      <c r="C35" s="77"/>
      <c r="D35" s="77"/>
      <c r="E35" s="77"/>
      <c r="F35" s="83"/>
      <c r="G35" s="83"/>
      <c r="H35" s="118"/>
      <c r="I35" s="83"/>
    </row>
    <row r="36" spans="1:9" ht="18.75" customHeight="1">
      <c r="A36" s="58">
        <v>1</v>
      </c>
      <c r="B36" s="355" t="s">
        <v>126</v>
      </c>
      <c r="C36" s="356"/>
      <c r="D36" s="356"/>
      <c r="E36" s="357"/>
      <c r="F36" s="23"/>
      <c r="G36" s="24"/>
      <c r="H36" s="105"/>
      <c r="I36" s="26"/>
    </row>
    <row r="37" spans="1:9" ht="18.75" customHeight="1">
      <c r="A37" s="20"/>
      <c r="B37" s="62"/>
      <c r="C37" s="28" t="s">
        <v>7</v>
      </c>
      <c r="D37" s="416" t="s">
        <v>327</v>
      </c>
      <c r="E37" s="417"/>
      <c r="F37" s="32"/>
      <c r="G37" s="88" t="s">
        <v>128</v>
      </c>
      <c r="H37" s="105"/>
      <c r="I37" s="26"/>
    </row>
    <row r="38" spans="1:9" ht="18.75" customHeight="1">
      <c r="A38" s="20"/>
      <c r="B38" s="62"/>
      <c r="C38" s="28" t="s">
        <v>7</v>
      </c>
      <c r="D38" s="416" t="s">
        <v>328</v>
      </c>
      <c r="E38" s="417"/>
      <c r="F38" s="25"/>
      <c r="G38" s="88" t="s">
        <v>128</v>
      </c>
      <c r="H38" s="105"/>
      <c r="I38" s="26"/>
    </row>
    <row r="39" spans="1:9" ht="18.75" customHeight="1">
      <c r="A39" s="20"/>
      <c r="B39" s="62"/>
      <c r="C39" s="28" t="s">
        <v>7</v>
      </c>
      <c r="D39" s="416" t="s">
        <v>329</v>
      </c>
      <c r="E39" s="417"/>
      <c r="F39" s="25"/>
      <c r="G39" s="88" t="s">
        <v>128</v>
      </c>
      <c r="H39" s="105"/>
      <c r="I39" s="26"/>
    </row>
    <row r="40" spans="1:9" ht="18.75" customHeight="1">
      <c r="A40" s="20"/>
      <c r="B40" s="62"/>
      <c r="C40" s="28" t="s">
        <v>7</v>
      </c>
      <c r="D40" s="416" t="s">
        <v>330</v>
      </c>
      <c r="E40" s="417"/>
      <c r="F40" s="25"/>
      <c r="G40" s="88" t="s">
        <v>128</v>
      </c>
      <c r="H40" s="105"/>
      <c r="I40" s="26"/>
    </row>
    <row r="41" spans="1:9" ht="18.75" customHeight="1">
      <c r="A41" s="20"/>
      <c r="B41" s="62"/>
      <c r="C41" s="28" t="s">
        <v>7</v>
      </c>
      <c r="D41" s="416" t="s">
        <v>331</v>
      </c>
      <c r="E41" s="417"/>
      <c r="F41" s="25"/>
      <c r="G41" s="88" t="s">
        <v>128</v>
      </c>
      <c r="H41" s="105"/>
      <c r="I41" s="26"/>
    </row>
    <row r="42" spans="1:9" ht="18.75" customHeight="1">
      <c r="A42" s="20"/>
      <c r="B42" s="62"/>
      <c r="C42" s="28" t="s">
        <v>7</v>
      </c>
      <c r="D42" s="416" t="s">
        <v>332</v>
      </c>
      <c r="E42" s="417"/>
      <c r="F42" s="25"/>
      <c r="G42" s="88" t="s">
        <v>128</v>
      </c>
      <c r="H42" s="105"/>
      <c r="I42" s="26"/>
    </row>
    <row r="43" spans="1:9" ht="18.75" customHeight="1">
      <c r="A43" s="20"/>
      <c r="B43" s="62"/>
      <c r="C43" s="28" t="s">
        <v>7</v>
      </c>
      <c r="D43" s="416" t="s">
        <v>333</v>
      </c>
      <c r="E43" s="417"/>
      <c r="F43" s="25"/>
      <c r="G43" s="88" t="s">
        <v>128</v>
      </c>
      <c r="H43" s="105"/>
      <c r="I43" s="26"/>
    </row>
    <row r="44" spans="1:9" ht="18.75" customHeight="1">
      <c r="A44" s="20"/>
      <c r="B44" s="62"/>
      <c r="C44" s="28" t="s">
        <v>7</v>
      </c>
      <c r="D44" s="416" t="s">
        <v>334</v>
      </c>
      <c r="E44" s="417"/>
      <c r="F44" s="25"/>
      <c r="G44" s="88" t="s">
        <v>128</v>
      </c>
      <c r="H44" s="105"/>
      <c r="I44" s="26"/>
    </row>
    <row r="45" spans="1:9" ht="18.75" customHeight="1">
      <c r="A45" s="20"/>
      <c r="B45" s="62"/>
      <c r="C45" s="28" t="s">
        <v>7</v>
      </c>
      <c r="D45" s="416" t="s">
        <v>335</v>
      </c>
      <c r="E45" s="417"/>
      <c r="F45" s="25"/>
      <c r="G45" s="88" t="s">
        <v>128</v>
      </c>
      <c r="H45" s="105"/>
      <c r="I45" s="26"/>
    </row>
    <row r="46" spans="1:9" ht="18.75" customHeight="1">
      <c r="A46" s="20"/>
      <c r="B46" s="62"/>
      <c r="C46" s="28" t="s">
        <v>7</v>
      </c>
      <c r="D46" s="416" t="s">
        <v>336</v>
      </c>
      <c r="E46" s="417"/>
      <c r="F46" s="25"/>
      <c r="G46" s="88" t="s">
        <v>128</v>
      </c>
      <c r="H46" s="105"/>
      <c r="I46" s="26"/>
    </row>
    <row r="47" spans="1:9" ht="18.75" customHeight="1">
      <c r="A47" s="20"/>
      <c r="B47" s="62"/>
      <c r="C47" s="28" t="s">
        <v>7</v>
      </c>
      <c r="D47" s="416" t="s">
        <v>87</v>
      </c>
      <c r="E47" s="417"/>
      <c r="F47" s="25"/>
      <c r="G47" s="88" t="s">
        <v>128</v>
      </c>
      <c r="H47" s="105"/>
      <c r="I47" s="26"/>
    </row>
    <row r="48" spans="1:9" ht="18.75" customHeight="1">
      <c r="A48" s="20"/>
      <c r="B48" s="63"/>
      <c r="C48" s="124"/>
      <c r="D48" s="124"/>
      <c r="E48" s="125"/>
      <c r="F48" s="32"/>
      <c r="G48" s="59"/>
      <c r="H48" s="105"/>
      <c r="I48" s="26"/>
    </row>
    <row r="49" spans="1:9" ht="18.75" customHeight="1">
      <c r="A49" s="20"/>
      <c r="B49" s="64"/>
      <c r="C49" s="124"/>
      <c r="D49" s="124"/>
      <c r="E49" s="125"/>
      <c r="F49" s="32"/>
      <c r="G49" s="59"/>
      <c r="H49" s="105"/>
      <c r="I49" s="26"/>
    </row>
    <row r="50" spans="1:9" ht="18.75" customHeight="1">
      <c r="A50" s="20"/>
      <c r="B50" s="64"/>
      <c r="C50" s="124"/>
      <c r="D50" s="124"/>
      <c r="E50" s="125"/>
      <c r="F50" s="32"/>
      <c r="G50" s="59"/>
      <c r="H50" s="105"/>
      <c r="I50" s="26"/>
    </row>
    <row r="51" spans="1:9" ht="18.75" customHeight="1">
      <c r="A51" s="20"/>
      <c r="B51" s="64"/>
      <c r="C51" s="124"/>
      <c r="D51" s="124"/>
      <c r="E51" s="125"/>
      <c r="F51" s="32"/>
      <c r="G51" s="59"/>
      <c r="H51" s="105"/>
      <c r="I51" s="26"/>
    </row>
    <row r="52" spans="1:9" ht="18.75" customHeight="1">
      <c r="A52" s="20"/>
      <c r="B52" s="64"/>
      <c r="C52" s="124"/>
      <c r="D52" s="124"/>
      <c r="E52" s="125"/>
      <c r="F52" s="32"/>
      <c r="G52" s="59"/>
      <c r="H52" s="105"/>
      <c r="I52" s="26"/>
    </row>
    <row r="53" spans="1:9" ht="18.75" customHeight="1">
      <c r="A53" s="85"/>
      <c r="B53" s="139"/>
      <c r="C53" s="140"/>
      <c r="D53" s="414" t="s">
        <v>181</v>
      </c>
      <c r="E53" s="415"/>
      <c r="F53" s="141"/>
      <c r="G53" s="142"/>
      <c r="H53" s="144">
        <f>SUM(H37:H52)</f>
        <v>0</v>
      </c>
      <c r="I53" s="86"/>
    </row>
    <row r="55" spans="1:7" ht="18.75">
      <c r="A55" s="56"/>
      <c r="B55" s="67" t="s">
        <v>90</v>
      </c>
      <c r="C55" s="67"/>
      <c r="D55" s="166" t="s">
        <v>194</v>
      </c>
      <c r="E55" s="67"/>
      <c r="F55" s="15"/>
      <c r="G55" s="14"/>
    </row>
    <row r="56" spans="1:7" ht="18.75">
      <c r="A56" s="56"/>
      <c r="B56" s="68"/>
      <c r="C56" s="69"/>
      <c r="D56" s="166" t="s">
        <v>195</v>
      </c>
      <c r="E56" s="68"/>
      <c r="F56" s="15"/>
      <c r="G56" s="14"/>
    </row>
    <row r="57" spans="1:7" ht="18.75">
      <c r="A57" s="56"/>
      <c r="B57" s="70"/>
      <c r="C57" s="71"/>
      <c r="D57" s="166"/>
      <c r="E57" s="71"/>
      <c r="F57" s="15"/>
      <c r="G57" s="14"/>
    </row>
    <row r="58" spans="1:7" ht="18.75">
      <c r="A58" s="56"/>
      <c r="B58" s="56"/>
      <c r="C58" s="14"/>
      <c r="D58" s="14"/>
      <c r="E58" s="14"/>
      <c r="F58" s="15"/>
      <c r="G58" s="14"/>
    </row>
    <row r="59" spans="1:7" ht="18.75">
      <c r="A59" s="56"/>
      <c r="B59" s="56"/>
      <c r="C59" s="14"/>
      <c r="D59" s="14"/>
      <c r="E59" s="14"/>
      <c r="F59" s="15"/>
      <c r="G59" s="14"/>
    </row>
  </sheetData>
  <sheetProtection/>
  <mergeCells count="46">
    <mergeCell ref="F33:F34"/>
    <mergeCell ref="D32:E32"/>
    <mergeCell ref="G32:I32"/>
    <mergeCell ref="D47:E47"/>
    <mergeCell ref="B36:E36"/>
    <mergeCell ref="I33:I34"/>
    <mergeCell ref="G33:G34"/>
    <mergeCell ref="D45:E45"/>
    <mergeCell ref="D46:E46"/>
    <mergeCell ref="D37:E37"/>
    <mergeCell ref="D39:E39"/>
    <mergeCell ref="D40:E40"/>
    <mergeCell ref="D44:E44"/>
    <mergeCell ref="A32:C32"/>
    <mergeCell ref="A33:A34"/>
    <mergeCell ref="B33:E34"/>
    <mergeCell ref="F5:G5"/>
    <mergeCell ref="G3:I3"/>
    <mergeCell ref="D3:E3"/>
    <mergeCell ref="D4:E4"/>
    <mergeCell ref="D5:E5"/>
    <mergeCell ref="D53:E53"/>
    <mergeCell ref="D42:E42"/>
    <mergeCell ref="D43:E43"/>
    <mergeCell ref="D41:E41"/>
    <mergeCell ref="D38:E38"/>
    <mergeCell ref="B8:E8"/>
    <mergeCell ref="B9:E9"/>
    <mergeCell ref="A30:I30"/>
    <mergeCell ref="I6:I7"/>
    <mergeCell ref="A6:A7"/>
    <mergeCell ref="A1:I1"/>
    <mergeCell ref="A3:C3"/>
    <mergeCell ref="A5:C5"/>
    <mergeCell ref="H5:I5"/>
    <mergeCell ref="A4:C4"/>
    <mergeCell ref="H4:I4"/>
    <mergeCell ref="F4:G4"/>
    <mergeCell ref="B6:E7"/>
    <mergeCell ref="A2:B2"/>
    <mergeCell ref="C2:I2"/>
    <mergeCell ref="A31:B31"/>
    <mergeCell ref="C31:I31"/>
    <mergeCell ref="F6:F7"/>
    <mergeCell ref="G6:G7"/>
    <mergeCell ref="A28:G28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r:id="rId1"/>
  <headerFooter alignWithMargins="0">
    <oddHeader>&amp;R&amp;"TH SarabunPSK,ธรรมดา"&amp;12&amp;F&amp;14
แบบ &amp;A</oddHeader>
    <oddFooter>&amp;R&amp;"TH SarabunPSK,ธรรมดา"&amp;14แผ่นที่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N107"/>
  <sheetViews>
    <sheetView view="pageBreakPreview" zoomScaleSheetLayoutView="100" zoomScalePageLayoutView="0" workbookViewId="0" topLeftCell="A91">
      <selection activeCell="A76" sqref="A76:IV76"/>
    </sheetView>
  </sheetViews>
  <sheetFormatPr defaultColWidth="9.140625" defaultRowHeight="12.75"/>
  <cols>
    <col min="1" max="1" width="6.57421875" style="1" customWidth="1"/>
    <col min="2" max="2" width="4.421875" style="1" customWidth="1"/>
    <col min="3" max="3" width="3.00390625" style="1" customWidth="1"/>
    <col min="4" max="4" width="3.57421875" style="1" customWidth="1"/>
    <col min="5" max="5" width="4.00390625" style="1" customWidth="1"/>
    <col min="6" max="6" width="1.28515625" style="1" customWidth="1"/>
    <col min="7" max="7" width="2.57421875" style="1" customWidth="1"/>
    <col min="8" max="8" width="11.140625" style="1" customWidth="1"/>
    <col min="9" max="9" width="5.28125" style="1" customWidth="1"/>
    <col min="10" max="10" width="4.7109375" style="1" customWidth="1"/>
    <col min="11" max="11" width="15.00390625" style="1" customWidth="1"/>
    <col min="12" max="12" width="10.421875" style="1" customWidth="1"/>
    <col min="13" max="13" width="15.8515625" style="4" customWidth="1"/>
    <col min="14" max="14" width="10.28125" style="1" customWidth="1"/>
    <col min="15" max="16384" width="9.140625" style="1" customWidth="1"/>
  </cols>
  <sheetData>
    <row r="1" spans="1:14" ht="21">
      <c r="A1" s="454" t="s">
        <v>167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197" t="s">
        <v>191</v>
      </c>
    </row>
    <row r="2" spans="1:14" ht="21">
      <c r="A2" s="133" t="s">
        <v>15</v>
      </c>
      <c r="B2" s="436" t="s">
        <v>255</v>
      </c>
      <c r="C2" s="436"/>
      <c r="D2" s="436"/>
      <c r="E2" s="437" t="str">
        <f>'ปร.4(ก)'!C2</f>
        <v>แบบ สปช. 301/26 (ปี 2539)</v>
      </c>
      <c r="F2" s="437"/>
      <c r="G2" s="437"/>
      <c r="H2" s="437"/>
      <c r="I2" s="437"/>
      <c r="J2" s="437"/>
      <c r="K2" s="437"/>
      <c r="L2" s="437"/>
      <c r="M2" s="437"/>
      <c r="N2" s="437"/>
    </row>
    <row r="3" spans="1:14" ht="21">
      <c r="A3" s="35" t="s">
        <v>15</v>
      </c>
      <c r="B3" s="464" t="s">
        <v>1</v>
      </c>
      <c r="C3" s="464"/>
      <c r="D3" s="464"/>
      <c r="E3" s="464"/>
      <c r="F3" s="492" t="str">
        <f>'ปร.4(ก)'!D3</f>
        <v>โรงเรียนขามแก่นนคร</v>
      </c>
      <c r="G3" s="492"/>
      <c r="H3" s="492"/>
      <c r="I3" s="492"/>
      <c r="J3" s="492"/>
      <c r="K3" s="492"/>
      <c r="L3" s="34" t="s">
        <v>12</v>
      </c>
      <c r="M3" s="461" t="str">
        <f>'ปร.4(ก)'!J3</f>
        <v>ขอนแก่น</v>
      </c>
      <c r="N3" s="461"/>
    </row>
    <row r="4" spans="1:11" ht="21">
      <c r="A4" s="35" t="s">
        <v>15</v>
      </c>
      <c r="B4" s="346" t="s">
        <v>347</v>
      </c>
      <c r="C4" s="347"/>
      <c r="D4" s="347"/>
      <c r="E4" s="347"/>
      <c r="F4" s="347"/>
      <c r="G4" s="347"/>
      <c r="H4" s="347"/>
      <c r="I4" s="347"/>
      <c r="J4" s="347"/>
      <c r="K4" s="347"/>
    </row>
    <row r="5" spans="1:14" ht="21">
      <c r="A5" s="35" t="s">
        <v>15</v>
      </c>
      <c r="B5" s="430" t="s">
        <v>338</v>
      </c>
      <c r="C5" s="430"/>
      <c r="D5" s="430"/>
      <c r="E5" s="430"/>
      <c r="F5" s="430"/>
      <c r="G5" s="430"/>
      <c r="H5" s="430"/>
      <c r="I5" s="430"/>
      <c r="J5" s="430"/>
      <c r="K5" s="36" t="s">
        <v>16</v>
      </c>
      <c r="L5" s="55">
        <v>11</v>
      </c>
      <c r="M5" s="430" t="s">
        <v>17</v>
      </c>
      <c r="N5" s="430"/>
    </row>
    <row r="6" spans="1:14" ht="21">
      <c r="A6" s="35" t="s">
        <v>15</v>
      </c>
      <c r="B6" s="430" t="s">
        <v>3</v>
      </c>
      <c r="C6" s="430"/>
      <c r="D6" s="430"/>
      <c r="E6" s="430"/>
      <c r="F6" s="430"/>
      <c r="G6" s="430"/>
      <c r="H6" s="462"/>
      <c r="I6" s="462"/>
      <c r="J6" s="462"/>
      <c r="K6" s="460" t="s">
        <v>23</v>
      </c>
      <c r="L6" s="460"/>
      <c r="M6" s="463"/>
      <c r="N6" s="463"/>
    </row>
    <row r="7" spans="1:14" ht="4.5" customHeight="1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21.75" customHeight="1" thickTop="1">
      <c r="A8" s="449" t="s">
        <v>4</v>
      </c>
      <c r="B8" s="442" t="s">
        <v>5</v>
      </c>
      <c r="C8" s="443"/>
      <c r="D8" s="443"/>
      <c r="E8" s="443"/>
      <c r="F8" s="443"/>
      <c r="G8" s="443"/>
      <c r="H8" s="443"/>
      <c r="I8" s="443"/>
      <c r="J8" s="444"/>
      <c r="K8" s="9" t="s">
        <v>170</v>
      </c>
      <c r="L8" s="483" t="s">
        <v>183</v>
      </c>
      <c r="M8" s="2" t="s">
        <v>164</v>
      </c>
      <c r="N8" s="449" t="s">
        <v>6</v>
      </c>
    </row>
    <row r="9" spans="1:14" ht="21.75" thickBot="1">
      <c r="A9" s="450"/>
      <c r="B9" s="445"/>
      <c r="C9" s="446"/>
      <c r="D9" s="446"/>
      <c r="E9" s="446"/>
      <c r="F9" s="446"/>
      <c r="G9" s="446"/>
      <c r="H9" s="446"/>
      <c r="I9" s="446"/>
      <c r="J9" s="447"/>
      <c r="K9" s="3" t="s">
        <v>166</v>
      </c>
      <c r="L9" s="484"/>
      <c r="M9" s="3" t="s">
        <v>166</v>
      </c>
      <c r="N9" s="450"/>
    </row>
    <row r="10" spans="1:14" ht="21.75" thickTop="1">
      <c r="A10" s="72">
        <v>1</v>
      </c>
      <c r="B10" s="427" t="s">
        <v>168</v>
      </c>
      <c r="C10" s="428"/>
      <c r="D10" s="428"/>
      <c r="E10" s="428"/>
      <c r="F10" s="428"/>
      <c r="G10" s="428"/>
      <c r="H10" s="428"/>
      <c r="I10" s="428"/>
      <c r="J10" s="429"/>
      <c r="K10" s="158"/>
      <c r="L10" s="160">
        <f>'(Factor F)'!G27</f>
        <v>1.3074</v>
      </c>
      <c r="M10" s="158"/>
      <c r="N10" s="37"/>
    </row>
    <row r="11" spans="1:14" ht="21">
      <c r="A11" s="41"/>
      <c r="B11" s="478"/>
      <c r="C11" s="430"/>
      <c r="D11" s="430"/>
      <c r="E11" s="430"/>
      <c r="F11" s="430"/>
      <c r="G11" s="430"/>
      <c r="H11" s="430"/>
      <c r="I11" s="430"/>
      <c r="J11" s="479"/>
      <c r="K11" s="39"/>
      <c r="L11" s="40"/>
      <c r="M11" s="39"/>
      <c r="N11" s="38"/>
    </row>
    <row r="12" spans="1:14" ht="21">
      <c r="A12" s="41"/>
      <c r="B12" s="487"/>
      <c r="C12" s="488"/>
      <c r="D12" s="488"/>
      <c r="E12" s="488"/>
      <c r="F12" s="488"/>
      <c r="G12" s="488"/>
      <c r="H12" s="488"/>
      <c r="I12" s="488"/>
      <c r="J12" s="489"/>
      <c r="K12" s="134"/>
      <c r="L12" s="40"/>
      <c r="M12" s="39"/>
      <c r="N12" s="38"/>
    </row>
    <row r="13" spans="1:14" ht="18.75" customHeight="1">
      <c r="A13" s="41"/>
      <c r="B13" s="480" t="s">
        <v>8</v>
      </c>
      <c r="C13" s="481"/>
      <c r="D13" s="481"/>
      <c r="E13" s="481"/>
      <c r="F13" s="481"/>
      <c r="G13" s="481"/>
      <c r="H13" s="481"/>
      <c r="I13" s="481"/>
      <c r="J13" s="482"/>
      <c r="K13" s="40"/>
      <c r="L13" s="40"/>
      <c r="M13" s="135"/>
      <c r="N13" s="38"/>
    </row>
    <row r="14" spans="1:14" s="10" customFormat="1" ht="18.75">
      <c r="A14" s="42"/>
      <c r="B14" s="485" t="s">
        <v>18</v>
      </c>
      <c r="C14" s="486"/>
      <c r="D14" s="486"/>
      <c r="E14" s="486"/>
      <c r="F14" s="486"/>
      <c r="G14" s="486"/>
      <c r="H14" s="486"/>
      <c r="I14" s="490">
        <v>0</v>
      </c>
      <c r="J14" s="491"/>
      <c r="K14" s="43"/>
      <c r="L14" s="43"/>
      <c r="M14" s="44"/>
      <c r="N14" s="45"/>
    </row>
    <row r="15" spans="1:14" s="10" customFormat="1" ht="18.75">
      <c r="A15" s="45"/>
      <c r="B15" s="467" t="s">
        <v>19</v>
      </c>
      <c r="C15" s="468"/>
      <c r="D15" s="468"/>
      <c r="E15" s="468"/>
      <c r="F15" s="468"/>
      <c r="G15" s="468"/>
      <c r="H15" s="468"/>
      <c r="I15" s="472">
        <v>0</v>
      </c>
      <c r="J15" s="473"/>
      <c r="K15" s="43"/>
      <c r="L15" s="43"/>
      <c r="M15" s="44"/>
      <c r="N15" s="45"/>
    </row>
    <row r="16" spans="1:14" s="10" customFormat="1" ht="18.75">
      <c r="A16" s="45"/>
      <c r="B16" s="467" t="s">
        <v>20</v>
      </c>
      <c r="C16" s="468"/>
      <c r="D16" s="468"/>
      <c r="E16" s="468"/>
      <c r="F16" s="468"/>
      <c r="G16" s="468"/>
      <c r="H16" s="468"/>
      <c r="I16" s="472">
        <v>0.06</v>
      </c>
      <c r="J16" s="473"/>
      <c r="K16" s="43"/>
      <c r="L16" s="43"/>
      <c r="M16" s="44"/>
      <c r="N16" s="45"/>
    </row>
    <row r="17" spans="1:14" s="10" customFormat="1" ht="19.5" thickBot="1">
      <c r="A17" s="130"/>
      <c r="B17" s="469" t="s">
        <v>21</v>
      </c>
      <c r="C17" s="470"/>
      <c r="D17" s="470"/>
      <c r="E17" s="470"/>
      <c r="F17" s="470"/>
      <c r="G17" s="470"/>
      <c r="H17" s="470"/>
      <c r="I17" s="474">
        <v>0.07</v>
      </c>
      <c r="J17" s="475"/>
      <c r="K17" s="131"/>
      <c r="L17" s="131"/>
      <c r="M17" s="132"/>
      <c r="N17" s="130"/>
    </row>
    <row r="18" spans="1:14" ht="21.75" thickTop="1">
      <c r="A18" s="438" t="s">
        <v>169</v>
      </c>
      <c r="B18" s="439"/>
      <c r="C18" s="439"/>
      <c r="D18" s="439"/>
      <c r="E18" s="439"/>
      <c r="F18" s="439"/>
      <c r="G18" s="439"/>
      <c r="H18" s="439"/>
      <c r="I18" s="439"/>
      <c r="J18" s="439"/>
      <c r="K18" s="439"/>
      <c r="L18" s="440"/>
      <c r="M18" s="159"/>
      <c r="N18" s="195"/>
    </row>
    <row r="19" spans="1:14" ht="21.75" thickBot="1">
      <c r="A19" s="431" t="s">
        <v>238</v>
      </c>
      <c r="B19" s="432"/>
      <c r="C19" s="432"/>
      <c r="D19" s="432"/>
      <c r="E19" s="432"/>
      <c r="F19" s="432"/>
      <c r="G19" s="432"/>
      <c r="H19" s="432"/>
      <c r="I19" s="432"/>
      <c r="J19" s="432"/>
      <c r="K19" s="432"/>
      <c r="L19" s="196" t="s">
        <v>184</v>
      </c>
      <c r="M19" s="150"/>
      <c r="N19" s="194" t="s">
        <v>14</v>
      </c>
    </row>
    <row r="20" spans="1:14" ht="21.75" thickTop="1">
      <c r="A20" s="133" t="s">
        <v>15</v>
      </c>
      <c r="B20" s="437" t="s">
        <v>56</v>
      </c>
      <c r="C20" s="437"/>
      <c r="D20" s="437"/>
      <c r="E20" s="437"/>
      <c r="F20" s="437"/>
      <c r="G20" s="437"/>
      <c r="H20" s="437"/>
      <c r="I20" s="471">
        <v>77</v>
      </c>
      <c r="J20" s="471"/>
      <c r="K20" s="437" t="s">
        <v>10</v>
      </c>
      <c r="L20" s="437"/>
      <c r="M20" s="437"/>
      <c r="N20" s="437"/>
    </row>
    <row r="21" spans="1:14" ht="21">
      <c r="A21" s="46" t="s">
        <v>15</v>
      </c>
      <c r="B21" s="477" t="s">
        <v>57</v>
      </c>
      <c r="C21" s="477"/>
      <c r="D21" s="477"/>
      <c r="E21" s="477"/>
      <c r="F21" s="477"/>
      <c r="G21" s="477"/>
      <c r="H21" s="477"/>
      <c r="I21" s="476">
        <f>M19/I20</f>
        <v>0</v>
      </c>
      <c r="J21" s="476"/>
      <c r="K21" s="477" t="s">
        <v>22</v>
      </c>
      <c r="L21" s="477"/>
      <c r="M21" s="477"/>
      <c r="N21" s="477"/>
    </row>
    <row r="22" spans="1:14" ht="39" customHeight="1">
      <c r="A22" s="6"/>
      <c r="B22" s="465" t="s">
        <v>238</v>
      </c>
      <c r="C22" s="465"/>
      <c r="D22" s="465"/>
      <c r="E22" s="465"/>
      <c r="F22" s="465"/>
      <c r="G22" s="465"/>
      <c r="H22" s="421"/>
      <c r="I22" s="422"/>
      <c r="J22" s="422"/>
      <c r="K22" s="422"/>
      <c r="L22" s="466"/>
      <c r="M22" s="466"/>
      <c r="N22" s="466"/>
    </row>
    <row r="23" spans="1:14" s="10" customFormat="1" ht="18.75">
      <c r="A23" s="14"/>
      <c r="B23" s="419"/>
      <c r="C23" s="419"/>
      <c r="D23" s="419"/>
      <c r="E23" s="419"/>
      <c r="F23" s="419"/>
      <c r="G23" s="419"/>
      <c r="H23" s="419" t="s">
        <v>238</v>
      </c>
      <c r="I23" s="419"/>
      <c r="J23" s="419"/>
      <c r="K23" s="419"/>
      <c r="L23" s="419"/>
      <c r="M23" s="419"/>
      <c r="N23" s="419"/>
    </row>
    <row r="24" spans="2:14" ht="29.25" customHeight="1">
      <c r="B24" s="423" t="s">
        <v>346</v>
      </c>
      <c r="C24" s="423"/>
      <c r="D24" s="423"/>
      <c r="E24" s="423"/>
      <c r="F24" s="423"/>
      <c r="G24" s="423"/>
      <c r="H24" s="421" t="s">
        <v>173</v>
      </c>
      <c r="I24" s="422"/>
      <c r="J24" s="422"/>
      <c r="K24" s="422"/>
      <c r="L24" s="421"/>
      <c r="M24" s="421"/>
      <c r="N24" s="421"/>
    </row>
    <row r="25" spans="2:14" s="10" customFormat="1" ht="18.75">
      <c r="B25" s="423"/>
      <c r="C25" s="423"/>
      <c r="D25" s="423"/>
      <c r="E25" s="423"/>
      <c r="F25" s="423"/>
      <c r="G25" s="423"/>
      <c r="H25" s="419" t="s">
        <v>238</v>
      </c>
      <c r="I25" s="419"/>
      <c r="J25" s="419"/>
      <c r="K25" s="419"/>
      <c r="L25" s="419"/>
      <c r="M25" s="421"/>
      <c r="N25" s="421"/>
    </row>
    <row r="26" spans="2:14" s="10" customFormat="1" ht="18.75">
      <c r="B26" s="423"/>
      <c r="C26" s="423"/>
      <c r="D26" s="423"/>
      <c r="E26" s="423"/>
      <c r="F26" s="423"/>
      <c r="G26" s="423"/>
      <c r="H26" s="419" t="s">
        <v>238</v>
      </c>
      <c r="I26" s="419"/>
      <c r="J26" s="419"/>
      <c r="K26" s="419"/>
      <c r="L26" s="419"/>
      <c r="M26" s="419"/>
      <c r="N26" s="419"/>
    </row>
    <row r="27" spans="2:13" ht="30" customHeight="1">
      <c r="B27" s="423" t="s">
        <v>238</v>
      </c>
      <c r="C27" s="423"/>
      <c r="D27" s="423"/>
      <c r="E27" s="423"/>
      <c r="F27" s="423"/>
      <c r="G27" s="423"/>
      <c r="H27" s="421"/>
      <c r="I27" s="422"/>
      <c r="J27" s="422"/>
      <c r="K27" s="422"/>
      <c r="L27" s="5"/>
      <c r="M27" s="5"/>
    </row>
    <row r="28" spans="2:13" ht="18.75" customHeight="1">
      <c r="B28" s="345"/>
      <c r="C28" s="345"/>
      <c r="D28" s="345"/>
      <c r="E28" s="345"/>
      <c r="F28" s="345"/>
      <c r="G28" s="345"/>
      <c r="H28" s="419" t="s">
        <v>238</v>
      </c>
      <c r="I28" s="419"/>
      <c r="J28" s="419"/>
      <c r="K28" s="419"/>
      <c r="L28" s="5"/>
      <c r="M28" s="5"/>
    </row>
    <row r="29" spans="2:13" s="10" customFormat="1" ht="18.75">
      <c r="B29" s="423"/>
      <c r="C29" s="423"/>
      <c r="D29" s="423"/>
      <c r="E29" s="423"/>
      <c r="F29" s="423"/>
      <c r="G29" s="423"/>
      <c r="H29" s="419" t="s">
        <v>238</v>
      </c>
      <c r="I29" s="419"/>
      <c r="J29" s="419"/>
      <c r="K29" s="419"/>
      <c r="L29" s="12"/>
      <c r="M29" s="12"/>
    </row>
    <row r="30" spans="2:13" ht="33" customHeight="1">
      <c r="B30" s="423" t="s">
        <v>238</v>
      </c>
      <c r="C30" s="423"/>
      <c r="D30" s="423"/>
      <c r="E30" s="423"/>
      <c r="F30" s="423"/>
      <c r="G30" s="423"/>
      <c r="H30" s="421"/>
      <c r="I30" s="422"/>
      <c r="J30" s="422"/>
      <c r="K30" s="422"/>
      <c r="L30" s="5"/>
      <c r="M30" s="5"/>
    </row>
    <row r="31" spans="2:13" ht="18" customHeight="1">
      <c r="B31" s="345"/>
      <c r="C31" s="345"/>
      <c r="D31" s="345"/>
      <c r="E31" s="345"/>
      <c r="F31" s="345"/>
      <c r="G31" s="345"/>
      <c r="H31" s="419" t="s">
        <v>238</v>
      </c>
      <c r="I31" s="419"/>
      <c r="J31" s="419"/>
      <c r="K31" s="419"/>
      <c r="L31" s="5"/>
      <c r="M31" s="5"/>
    </row>
    <row r="32" spans="2:13" s="10" customFormat="1" ht="18.75">
      <c r="B32" s="423"/>
      <c r="C32" s="423"/>
      <c r="D32" s="423"/>
      <c r="E32" s="423"/>
      <c r="F32" s="423"/>
      <c r="G32" s="423"/>
      <c r="H32" s="419" t="s">
        <v>238</v>
      </c>
      <c r="I32" s="419"/>
      <c r="J32" s="419"/>
      <c r="K32" s="419"/>
      <c r="L32" s="12"/>
      <c r="M32" s="12"/>
    </row>
    <row r="33" spans="2:13" ht="44.25" customHeight="1">
      <c r="B33" s="420" t="s">
        <v>238</v>
      </c>
      <c r="C33" s="420"/>
      <c r="D33" s="420"/>
      <c r="E33" s="420"/>
      <c r="F33" s="420"/>
      <c r="G33" s="420"/>
      <c r="H33" s="421"/>
      <c r="I33" s="422"/>
      <c r="J33" s="422"/>
      <c r="K33" s="422"/>
      <c r="L33" s="5" t="s">
        <v>238</v>
      </c>
      <c r="M33" s="5"/>
    </row>
    <row r="34" spans="2:13" s="10" customFormat="1" ht="18.75">
      <c r="B34" s="423"/>
      <c r="C34" s="423"/>
      <c r="D34" s="423"/>
      <c r="E34" s="423"/>
      <c r="F34" s="423"/>
      <c r="G34" s="423"/>
      <c r="H34" s="419" t="s">
        <v>238</v>
      </c>
      <c r="I34" s="419"/>
      <c r="J34" s="419"/>
      <c r="K34" s="419"/>
      <c r="L34" s="13"/>
      <c r="M34" s="12"/>
    </row>
    <row r="35" spans="2:13" s="10" customFormat="1" ht="18.75">
      <c r="B35" s="11"/>
      <c r="C35" s="11"/>
      <c r="D35" s="11"/>
      <c r="E35" s="11"/>
      <c r="F35" s="11"/>
      <c r="G35" s="11"/>
      <c r="H35" s="56"/>
      <c r="I35" s="56"/>
      <c r="J35" s="56"/>
      <c r="K35" s="56"/>
      <c r="L35" s="13"/>
      <c r="M35" s="12"/>
    </row>
    <row r="36" spans="2:13" s="10" customFormat="1" ht="18.75">
      <c r="B36" s="11"/>
      <c r="C36" s="11"/>
      <c r="D36" s="11"/>
      <c r="E36" s="11"/>
      <c r="F36" s="11"/>
      <c r="G36" s="11"/>
      <c r="H36" s="56"/>
      <c r="I36" s="56"/>
      <c r="J36" s="56"/>
      <c r="K36" s="56"/>
      <c r="L36" s="13"/>
      <c r="M36" s="12"/>
    </row>
    <row r="37" spans="1:14" ht="21">
      <c r="A37" s="454" t="s">
        <v>175</v>
      </c>
      <c r="B37" s="454"/>
      <c r="C37" s="454"/>
      <c r="D37" s="454"/>
      <c r="E37" s="454"/>
      <c r="F37" s="454"/>
      <c r="G37" s="454"/>
      <c r="H37" s="454"/>
      <c r="I37" s="454"/>
      <c r="J37" s="454"/>
      <c r="K37" s="454"/>
      <c r="L37" s="454"/>
      <c r="M37" s="454"/>
      <c r="N37" s="197" t="s">
        <v>192</v>
      </c>
    </row>
    <row r="38" spans="1:14" ht="21">
      <c r="A38" s="133" t="s">
        <v>15</v>
      </c>
      <c r="B38" s="436" t="s">
        <v>255</v>
      </c>
      <c r="C38" s="436"/>
      <c r="D38" s="436"/>
      <c r="E38" s="437" t="str">
        <f>E2</f>
        <v>แบบ สปช. 301/26 (ปี 2539)</v>
      </c>
      <c r="F38" s="437"/>
      <c r="G38" s="437"/>
      <c r="H38" s="437"/>
      <c r="I38" s="437"/>
      <c r="J38" s="437"/>
      <c r="K38" s="437"/>
      <c r="L38" s="437"/>
      <c r="M38" s="437"/>
      <c r="N38" s="437"/>
    </row>
    <row r="39" spans="1:14" ht="21">
      <c r="A39" s="35" t="s">
        <v>15</v>
      </c>
      <c r="B39" s="464" t="s">
        <v>1</v>
      </c>
      <c r="C39" s="464"/>
      <c r="D39" s="464"/>
      <c r="E39" s="464"/>
      <c r="F39" s="418" t="str">
        <f>F3</f>
        <v>โรงเรียนขามแก่นนคร</v>
      </c>
      <c r="G39" s="418"/>
      <c r="H39" s="418"/>
      <c r="I39" s="418"/>
      <c r="J39" s="418"/>
      <c r="K39" s="418"/>
      <c r="L39" s="34" t="s">
        <v>12</v>
      </c>
      <c r="M39" s="461" t="str">
        <f>M3</f>
        <v>ขอนแก่น</v>
      </c>
      <c r="N39" s="461"/>
    </row>
    <row r="40" spans="1:11" ht="21">
      <c r="A40" s="35" t="s">
        <v>15</v>
      </c>
      <c r="B40" s="346" t="s">
        <v>347</v>
      </c>
      <c r="C40" s="347"/>
      <c r="D40" s="347"/>
      <c r="E40" s="347"/>
      <c r="F40" s="347"/>
      <c r="G40" s="347"/>
      <c r="H40" s="347"/>
      <c r="I40" s="347"/>
      <c r="J40" s="347"/>
      <c r="K40" s="347"/>
    </row>
    <row r="41" spans="1:14" ht="21">
      <c r="A41" s="35" t="s">
        <v>15</v>
      </c>
      <c r="B41" s="430" t="s">
        <v>256</v>
      </c>
      <c r="C41" s="430"/>
      <c r="D41" s="430"/>
      <c r="E41" s="430"/>
      <c r="F41" s="430"/>
      <c r="G41" s="430"/>
      <c r="H41" s="430"/>
      <c r="I41" s="430"/>
      <c r="J41" s="430"/>
      <c r="K41" s="36" t="s">
        <v>16</v>
      </c>
      <c r="L41" s="55">
        <v>2</v>
      </c>
      <c r="M41" s="430" t="s">
        <v>17</v>
      </c>
      <c r="N41" s="430"/>
    </row>
    <row r="42" spans="1:14" ht="21">
      <c r="A42" s="35" t="s">
        <v>15</v>
      </c>
      <c r="B42" s="430" t="s">
        <v>3</v>
      </c>
      <c r="C42" s="430"/>
      <c r="D42" s="430"/>
      <c r="E42" s="430"/>
      <c r="F42" s="430"/>
      <c r="G42" s="430"/>
      <c r="H42" s="462"/>
      <c r="I42" s="462"/>
      <c r="J42" s="462"/>
      <c r="K42" s="460" t="s">
        <v>23</v>
      </c>
      <c r="L42" s="460"/>
      <c r="M42" s="463"/>
      <c r="N42" s="463"/>
    </row>
    <row r="43" spans="2:13" s="10" customFormat="1" ht="4.5" customHeight="1" thickBot="1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3"/>
      <c r="M43" s="12"/>
    </row>
    <row r="44" spans="1:14" ht="21.75" customHeight="1" thickTop="1">
      <c r="A44" s="449" t="s">
        <v>4</v>
      </c>
      <c r="B44" s="442" t="s">
        <v>5</v>
      </c>
      <c r="C44" s="443"/>
      <c r="D44" s="443"/>
      <c r="E44" s="443"/>
      <c r="F44" s="443"/>
      <c r="G44" s="443"/>
      <c r="H44" s="443"/>
      <c r="I44" s="443"/>
      <c r="J44" s="444"/>
      <c r="K44" s="9" t="s">
        <v>171</v>
      </c>
      <c r="L44" s="9" t="s">
        <v>24</v>
      </c>
      <c r="M44" s="2" t="s">
        <v>164</v>
      </c>
      <c r="N44" s="449" t="s">
        <v>6</v>
      </c>
    </row>
    <row r="45" spans="1:14" ht="21.75" thickBot="1">
      <c r="A45" s="450"/>
      <c r="B45" s="445"/>
      <c r="C45" s="446"/>
      <c r="D45" s="446"/>
      <c r="E45" s="446"/>
      <c r="F45" s="446"/>
      <c r="G45" s="446"/>
      <c r="H45" s="446"/>
      <c r="I45" s="446"/>
      <c r="J45" s="447"/>
      <c r="K45" s="3" t="s">
        <v>166</v>
      </c>
      <c r="L45" s="16" t="s">
        <v>172</v>
      </c>
      <c r="M45" s="3" t="s">
        <v>166</v>
      </c>
      <c r="N45" s="450"/>
    </row>
    <row r="46" spans="1:14" ht="21.75" thickTop="1">
      <c r="A46" s="72">
        <v>1</v>
      </c>
      <c r="B46" s="427" t="s">
        <v>174</v>
      </c>
      <c r="C46" s="428"/>
      <c r="D46" s="428"/>
      <c r="E46" s="428"/>
      <c r="F46" s="428"/>
      <c r="G46" s="428"/>
      <c r="H46" s="428"/>
      <c r="I46" s="428"/>
      <c r="J46" s="429"/>
      <c r="K46" s="158"/>
      <c r="L46" s="147">
        <v>0.07</v>
      </c>
      <c r="M46" s="158"/>
      <c r="N46" s="37"/>
    </row>
    <row r="47" spans="1:14" ht="21">
      <c r="A47" s="38"/>
      <c r="B47" s="424"/>
      <c r="C47" s="425"/>
      <c r="D47" s="425"/>
      <c r="E47" s="425"/>
      <c r="F47" s="425"/>
      <c r="G47" s="425"/>
      <c r="H47" s="425"/>
      <c r="I47" s="425"/>
      <c r="J47" s="426"/>
      <c r="K47" s="39"/>
      <c r="L47" s="40"/>
      <c r="M47" s="39"/>
      <c r="N47" s="38"/>
    </row>
    <row r="48" spans="1:14" ht="21">
      <c r="A48" s="41"/>
      <c r="B48" s="424"/>
      <c r="C48" s="425"/>
      <c r="D48" s="425"/>
      <c r="E48" s="425"/>
      <c r="F48" s="425"/>
      <c r="G48" s="425"/>
      <c r="H48" s="425"/>
      <c r="I48" s="425"/>
      <c r="J48" s="426"/>
      <c r="K48" s="40"/>
      <c r="L48" s="40"/>
      <c r="M48" s="39"/>
      <c r="N48" s="38"/>
    </row>
    <row r="49" spans="1:14" ht="21">
      <c r="A49" s="41"/>
      <c r="B49" s="424"/>
      <c r="C49" s="425"/>
      <c r="D49" s="425"/>
      <c r="E49" s="425"/>
      <c r="F49" s="425"/>
      <c r="G49" s="425"/>
      <c r="H49" s="425"/>
      <c r="I49" s="425"/>
      <c r="J49" s="426"/>
      <c r="K49" s="40"/>
      <c r="L49" s="40"/>
      <c r="M49" s="39"/>
      <c r="N49" s="38"/>
    </row>
    <row r="50" spans="1:14" ht="21">
      <c r="A50" s="41"/>
      <c r="B50" s="424"/>
      <c r="C50" s="425"/>
      <c r="D50" s="425"/>
      <c r="E50" s="425"/>
      <c r="F50" s="425"/>
      <c r="G50" s="425"/>
      <c r="H50" s="425"/>
      <c r="I50" s="425"/>
      <c r="J50" s="426"/>
      <c r="K50" s="40"/>
      <c r="L50" s="40"/>
      <c r="M50" s="39"/>
      <c r="N50" s="38"/>
    </row>
    <row r="51" spans="1:14" ht="21">
      <c r="A51" s="41"/>
      <c r="B51" s="424"/>
      <c r="C51" s="425"/>
      <c r="D51" s="425"/>
      <c r="E51" s="425"/>
      <c r="F51" s="425"/>
      <c r="G51" s="425"/>
      <c r="H51" s="425"/>
      <c r="I51" s="425"/>
      <c r="J51" s="426"/>
      <c r="K51" s="40"/>
      <c r="L51" s="40"/>
      <c r="M51" s="39"/>
      <c r="N51" s="38"/>
    </row>
    <row r="52" spans="1:14" ht="21">
      <c r="A52" s="38"/>
      <c r="B52" s="424"/>
      <c r="C52" s="425"/>
      <c r="D52" s="425"/>
      <c r="E52" s="425"/>
      <c r="F52" s="425"/>
      <c r="G52" s="425"/>
      <c r="H52" s="425"/>
      <c r="I52" s="425"/>
      <c r="J52" s="426"/>
      <c r="K52" s="40"/>
      <c r="L52" s="40"/>
      <c r="M52" s="39"/>
      <c r="N52" s="38"/>
    </row>
    <row r="53" spans="1:14" ht="21">
      <c r="A53" s="38"/>
      <c r="B53" s="424"/>
      <c r="C53" s="425"/>
      <c r="D53" s="425"/>
      <c r="E53" s="425"/>
      <c r="F53" s="425"/>
      <c r="G53" s="425"/>
      <c r="H53" s="425"/>
      <c r="I53" s="425"/>
      <c r="J53" s="426"/>
      <c r="K53" s="40"/>
      <c r="L53" s="40"/>
      <c r="M53" s="39"/>
      <c r="N53" s="38"/>
    </row>
    <row r="54" spans="1:14" ht="21.75" thickBot="1">
      <c r="A54" s="128"/>
      <c r="B54" s="433"/>
      <c r="C54" s="434"/>
      <c r="D54" s="434"/>
      <c r="E54" s="434"/>
      <c r="F54" s="434"/>
      <c r="G54" s="434"/>
      <c r="H54" s="434"/>
      <c r="I54" s="434"/>
      <c r="J54" s="435"/>
      <c r="K54" s="136"/>
      <c r="L54" s="136"/>
      <c r="M54" s="129"/>
      <c r="N54" s="128"/>
    </row>
    <row r="55" spans="1:14" ht="21.75" thickTop="1">
      <c r="A55" s="438" t="s">
        <v>176</v>
      </c>
      <c r="B55" s="439"/>
      <c r="C55" s="439"/>
      <c r="D55" s="439"/>
      <c r="E55" s="439"/>
      <c r="F55" s="439"/>
      <c r="G55" s="439"/>
      <c r="H55" s="439"/>
      <c r="I55" s="439"/>
      <c r="J55" s="439"/>
      <c r="K55" s="439"/>
      <c r="L55" s="440"/>
      <c r="M55" s="151"/>
      <c r="N55" s="193"/>
    </row>
    <row r="56" spans="1:14" ht="21.75" thickBot="1">
      <c r="A56" s="431"/>
      <c r="B56" s="432"/>
      <c r="C56" s="432"/>
      <c r="D56" s="432"/>
      <c r="E56" s="432"/>
      <c r="F56" s="432"/>
      <c r="G56" s="432"/>
      <c r="H56" s="432"/>
      <c r="I56" s="432"/>
      <c r="J56" s="432"/>
      <c r="K56" s="432"/>
      <c r="L56" s="196" t="s">
        <v>184</v>
      </c>
      <c r="M56" s="150"/>
      <c r="N56" s="194" t="s">
        <v>14</v>
      </c>
    </row>
    <row r="57" spans="1:14" ht="48" customHeight="1" thickTop="1">
      <c r="A57" s="6" t="s">
        <v>238</v>
      </c>
      <c r="B57" s="465"/>
      <c r="C57" s="465"/>
      <c r="D57" s="465"/>
      <c r="E57" s="465"/>
      <c r="F57" s="465"/>
      <c r="G57" s="465"/>
      <c r="H57" s="421"/>
      <c r="I57" s="422"/>
      <c r="J57" s="422"/>
      <c r="K57" s="422"/>
      <c r="L57" s="466"/>
      <c r="M57" s="466"/>
      <c r="N57" s="466"/>
    </row>
    <row r="58" spans="1:14" s="10" customFormat="1" ht="18.75">
      <c r="A58" s="14"/>
      <c r="B58" s="419"/>
      <c r="C58" s="419"/>
      <c r="D58" s="419"/>
      <c r="E58" s="419"/>
      <c r="F58" s="419"/>
      <c r="G58" s="419"/>
      <c r="H58" s="419"/>
      <c r="I58" s="419"/>
      <c r="J58" s="419"/>
      <c r="K58" s="419"/>
      <c r="L58" s="419"/>
      <c r="M58" s="419"/>
      <c r="N58" s="419"/>
    </row>
    <row r="59" spans="2:14" ht="36.75" customHeight="1">
      <c r="B59" s="423" t="s">
        <v>346</v>
      </c>
      <c r="C59" s="423"/>
      <c r="D59" s="423"/>
      <c r="E59" s="423"/>
      <c r="F59" s="423"/>
      <c r="G59" s="423"/>
      <c r="H59" s="421" t="s">
        <v>173</v>
      </c>
      <c r="I59" s="422"/>
      <c r="J59" s="422"/>
      <c r="K59" s="422"/>
      <c r="L59" s="421"/>
      <c r="M59" s="421"/>
      <c r="N59" s="421"/>
    </row>
    <row r="60" spans="2:14" s="10" customFormat="1" ht="18.75">
      <c r="B60" s="423"/>
      <c r="C60" s="423"/>
      <c r="D60" s="423"/>
      <c r="E60" s="423"/>
      <c r="F60" s="423"/>
      <c r="G60" s="423"/>
      <c r="H60" s="419"/>
      <c r="I60" s="419"/>
      <c r="J60" s="419"/>
      <c r="K60" s="419"/>
      <c r="L60" s="419"/>
      <c r="M60" s="421"/>
      <c r="N60" s="421"/>
    </row>
    <row r="61" spans="2:14" s="10" customFormat="1" ht="18.75">
      <c r="B61" s="423"/>
      <c r="C61" s="423"/>
      <c r="D61" s="423"/>
      <c r="E61" s="423"/>
      <c r="F61" s="423"/>
      <c r="G61" s="423"/>
      <c r="H61" s="419"/>
      <c r="I61" s="419"/>
      <c r="J61" s="419"/>
      <c r="K61" s="419"/>
      <c r="L61" s="419"/>
      <c r="M61" s="419"/>
      <c r="N61" s="419"/>
    </row>
    <row r="62" spans="2:13" ht="31.5" customHeight="1">
      <c r="B62" s="423"/>
      <c r="C62" s="423"/>
      <c r="D62" s="423"/>
      <c r="E62" s="423"/>
      <c r="F62" s="423"/>
      <c r="G62" s="423"/>
      <c r="H62" s="421"/>
      <c r="I62" s="422"/>
      <c r="J62" s="422"/>
      <c r="K62" s="422"/>
      <c r="L62" s="5"/>
      <c r="M62" s="5"/>
    </row>
    <row r="63" spans="1:14" s="10" customFormat="1" ht="21">
      <c r="A63" s="1"/>
      <c r="B63" s="345"/>
      <c r="C63" s="345"/>
      <c r="D63" s="345"/>
      <c r="E63" s="345"/>
      <c r="F63" s="345"/>
      <c r="G63" s="345"/>
      <c r="H63" s="419"/>
      <c r="I63" s="419"/>
      <c r="J63" s="419"/>
      <c r="K63" s="419"/>
      <c r="L63" s="5"/>
      <c r="M63" s="5"/>
      <c r="N63" s="1"/>
    </row>
    <row r="64" spans="1:14" ht="20.25" customHeight="1">
      <c r="A64" s="10"/>
      <c r="B64" s="423"/>
      <c r="C64" s="423"/>
      <c r="D64" s="423"/>
      <c r="E64" s="423"/>
      <c r="F64" s="423"/>
      <c r="G64" s="423"/>
      <c r="H64" s="419"/>
      <c r="I64" s="419"/>
      <c r="J64" s="419"/>
      <c r="K64" s="419"/>
      <c r="L64" s="12"/>
      <c r="M64" s="12"/>
      <c r="N64" s="10"/>
    </row>
    <row r="65" spans="1:14" s="10" customFormat="1" ht="21">
      <c r="A65" s="1"/>
      <c r="B65" s="423"/>
      <c r="C65" s="423"/>
      <c r="D65" s="423"/>
      <c r="E65" s="423"/>
      <c r="F65" s="423"/>
      <c r="G65" s="423"/>
      <c r="H65" s="421"/>
      <c r="I65" s="422"/>
      <c r="J65" s="422"/>
      <c r="K65" s="422"/>
      <c r="L65" s="5"/>
      <c r="M65" s="5"/>
      <c r="N65" s="1"/>
    </row>
    <row r="66" spans="2:13" ht="26.25" customHeight="1">
      <c r="B66" s="345"/>
      <c r="C66" s="345"/>
      <c r="D66" s="345"/>
      <c r="E66" s="345"/>
      <c r="F66" s="345"/>
      <c r="G66" s="345"/>
      <c r="H66" s="419"/>
      <c r="I66" s="419"/>
      <c r="J66" s="419"/>
      <c r="K66" s="419"/>
      <c r="L66" s="5"/>
      <c r="M66" s="5"/>
    </row>
    <row r="67" spans="2:13" s="10" customFormat="1" ht="18.75">
      <c r="B67" s="423"/>
      <c r="C67" s="423"/>
      <c r="D67" s="423"/>
      <c r="E67" s="423"/>
      <c r="F67" s="423"/>
      <c r="G67" s="423"/>
      <c r="H67" s="419"/>
      <c r="I67" s="419"/>
      <c r="J67" s="419"/>
      <c r="K67" s="419"/>
      <c r="L67" s="12"/>
      <c r="M67" s="12"/>
    </row>
    <row r="68" spans="1:14" s="10" customFormat="1" ht="21" customHeight="1">
      <c r="A68" s="1"/>
      <c r="B68" s="420"/>
      <c r="C68" s="420"/>
      <c r="D68" s="420"/>
      <c r="E68" s="420"/>
      <c r="F68" s="420"/>
      <c r="G68" s="420"/>
      <c r="H68" s="421"/>
      <c r="I68" s="422"/>
      <c r="J68" s="422"/>
      <c r="K68" s="422"/>
      <c r="L68" s="5"/>
      <c r="M68" s="5"/>
      <c r="N68" s="1"/>
    </row>
    <row r="69" spans="1:14" s="10" customFormat="1" ht="21" customHeight="1">
      <c r="A69" s="1"/>
      <c r="B69" s="345"/>
      <c r="C69" s="345"/>
      <c r="D69" s="345"/>
      <c r="E69" s="345"/>
      <c r="F69" s="345"/>
      <c r="G69" s="345"/>
      <c r="H69" s="419"/>
      <c r="I69" s="419"/>
      <c r="J69" s="419"/>
      <c r="K69" s="419"/>
      <c r="L69" s="5"/>
      <c r="M69" s="5"/>
      <c r="N69" s="1"/>
    </row>
    <row r="70" spans="1:14" s="10" customFormat="1" ht="21" customHeight="1">
      <c r="A70" s="1"/>
      <c r="B70" s="345"/>
      <c r="C70" s="345"/>
      <c r="D70" s="345"/>
      <c r="E70" s="345"/>
      <c r="F70" s="345"/>
      <c r="G70" s="345"/>
      <c r="H70" s="175"/>
      <c r="I70" s="344"/>
      <c r="J70" s="344"/>
      <c r="K70" s="344"/>
      <c r="L70" s="5"/>
      <c r="M70" s="5"/>
      <c r="N70" s="1"/>
    </row>
    <row r="71" spans="1:14" s="10" customFormat="1" ht="21" customHeight="1">
      <c r="A71" s="1"/>
      <c r="B71" s="345"/>
      <c r="C71" s="345"/>
      <c r="D71" s="345"/>
      <c r="E71" s="345"/>
      <c r="F71" s="345"/>
      <c r="G71" s="345"/>
      <c r="H71" s="175"/>
      <c r="I71" s="344"/>
      <c r="J71" s="344"/>
      <c r="K71" s="344"/>
      <c r="L71" s="5"/>
      <c r="M71" s="5"/>
      <c r="N71" s="1"/>
    </row>
    <row r="72" spans="2:13" s="10" customFormat="1" ht="21" customHeight="1">
      <c r="B72" s="423"/>
      <c r="C72" s="423"/>
      <c r="D72" s="423"/>
      <c r="E72" s="423"/>
      <c r="F72" s="423"/>
      <c r="G72" s="423"/>
      <c r="H72" s="419"/>
      <c r="I72" s="419"/>
      <c r="J72" s="419"/>
      <c r="K72" s="419"/>
      <c r="L72" s="13"/>
      <c r="M72" s="12"/>
    </row>
    <row r="73" spans="1:14" ht="21">
      <c r="A73" s="454" t="s">
        <v>200</v>
      </c>
      <c r="B73" s="454"/>
      <c r="C73" s="454"/>
      <c r="D73" s="454"/>
      <c r="E73" s="454"/>
      <c r="F73" s="454"/>
      <c r="G73" s="454"/>
      <c r="H73" s="454"/>
      <c r="I73" s="454"/>
      <c r="J73" s="454"/>
      <c r="K73" s="454"/>
      <c r="L73" s="454"/>
      <c r="M73" s="454"/>
      <c r="N73" s="197" t="s">
        <v>196</v>
      </c>
    </row>
    <row r="74" spans="1:14" ht="21">
      <c r="A74" s="133" t="s">
        <v>15</v>
      </c>
      <c r="B74" s="436" t="s">
        <v>255</v>
      </c>
      <c r="C74" s="436"/>
      <c r="D74" s="436"/>
      <c r="E74" s="437" t="str">
        <f>E38</f>
        <v>แบบ สปช. 301/26 (ปี 2539)</v>
      </c>
      <c r="F74" s="437"/>
      <c r="G74" s="437"/>
      <c r="H74" s="437"/>
      <c r="I74" s="437"/>
      <c r="J74" s="437"/>
      <c r="K74" s="437"/>
      <c r="L74" s="437"/>
      <c r="M74" s="437"/>
      <c r="N74" s="437"/>
    </row>
    <row r="75" spans="1:14" ht="21">
      <c r="A75" s="35" t="s">
        <v>15</v>
      </c>
      <c r="B75" s="464" t="s">
        <v>1</v>
      </c>
      <c r="C75" s="464"/>
      <c r="D75" s="464"/>
      <c r="E75" s="464"/>
      <c r="F75" s="418" t="str">
        <f>F39</f>
        <v>โรงเรียนขามแก่นนคร</v>
      </c>
      <c r="G75" s="418"/>
      <c r="H75" s="418"/>
      <c r="I75" s="418"/>
      <c r="J75" s="418"/>
      <c r="K75" s="418"/>
      <c r="L75" s="34" t="s">
        <v>12</v>
      </c>
      <c r="M75" s="461" t="str">
        <f>M39</f>
        <v>ขอนแก่น</v>
      </c>
      <c r="N75" s="461"/>
    </row>
    <row r="76" spans="1:11" ht="21">
      <c r="A76" s="35" t="s">
        <v>15</v>
      </c>
      <c r="B76" s="346" t="s">
        <v>347</v>
      </c>
      <c r="C76" s="347"/>
      <c r="D76" s="347"/>
      <c r="E76" s="347"/>
      <c r="F76" s="347"/>
      <c r="G76" s="347"/>
      <c r="H76" s="347"/>
      <c r="I76" s="347"/>
      <c r="J76" s="347"/>
      <c r="K76" s="347"/>
    </row>
    <row r="77" spans="1:14" ht="21">
      <c r="A77" s="35" t="s">
        <v>15</v>
      </c>
      <c r="B77" s="430" t="s">
        <v>256</v>
      </c>
      <c r="C77" s="430"/>
      <c r="D77" s="430"/>
      <c r="E77" s="430"/>
      <c r="F77" s="430"/>
      <c r="G77" s="430"/>
      <c r="H77" s="430"/>
      <c r="I77" s="430"/>
      <c r="J77" s="430"/>
      <c r="K77" s="36" t="s">
        <v>16</v>
      </c>
      <c r="L77" s="55">
        <v>2</v>
      </c>
      <c r="M77" s="430" t="s">
        <v>17</v>
      </c>
      <c r="N77" s="430"/>
    </row>
    <row r="78" spans="1:14" ht="21">
      <c r="A78" s="35" t="s">
        <v>15</v>
      </c>
      <c r="B78" s="430" t="s">
        <v>3</v>
      </c>
      <c r="C78" s="430"/>
      <c r="D78" s="430"/>
      <c r="E78" s="430"/>
      <c r="F78" s="430"/>
      <c r="G78" s="430"/>
      <c r="H78" s="462"/>
      <c r="I78" s="462"/>
      <c r="J78" s="462"/>
      <c r="K78" s="460" t="s">
        <v>23</v>
      </c>
      <c r="L78" s="460"/>
      <c r="M78" s="463"/>
      <c r="N78" s="463"/>
    </row>
    <row r="79" spans="2:14" s="10" customFormat="1" ht="21" customHeight="1">
      <c r="B79" s="441" t="s">
        <v>252</v>
      </c>
      <c r="C79" s="441"/>
      <c r="D79" s="441"/>
      <c r="E79" s="441"/>
      <c r="F79" s="441"/>
      <c r="G79" s="441"/>
      <c r="H79" s="441"/>
      <c r="I79" s="441"/>
      <c r="J79" s="441"/>
      <c r="K79" s="441"/>
      <c r="L79" s="441"/>
      <c r="M79" s="441"/>
      <c r="N79" s="441"/>
    </row>
    <row r="80" spans="1:14" s="10" customFormat="1" ht="21" customHeight="1">
      <c r="A80" s="205"/>
      <c r="B80" s="448" t="s">
        <v>253</v>
      </c>
      <c r="C80" s="448"/>
      <c r="D80" s="448"/>
      <c r="E80" s="448"/>
      <c r="F80" s="448"/>
      <c r="G80" s="448"/>
      <c r="H80" s="448"/>
      <c r="I80" s="448"/>
      <c r="J80" s="448"/>
      <c r="K80" s="448"/>
      <c r="L80" s="448"/>
      <c r="M80" s="448"/>
      <c r="N80" s="448"/>
    </row>
    <row r="81" spans="1:14" s="10" customFormat="1" ht="21" customHeight="1">
      <c r="A81" s="448" t="s">
        <v>254</v>
      </c>
      <c r="B81" s="448"/>
      <c r="C81" s="448"/>
      <c r="D81" s="448"/>
      <c r="E81" s="448"/>
      <c r="F81" s="448"/>
      <c r="G81" s="448"/>
      <c r="H81" s="448"/>
      <c r="I81" s="448"/>
      <c r="J81" s="448"/>
      <c r="K81" s="448"/>
      <c r="L81" s="448"/>
      <c r="M81" s="448"/>
      <c r="N81" s="448"/>
    </row>
    <row r="82" spans="1:14" s="10" customFormat="1" ht="21" customHeight="1">
      <c r="A82" s="448" t="s">
        <v>254</v>
      </c>
      <c r="B82" s="448"/>
      <c r="C82" s="448"/>
      <c r="D82" s="448"/>
      <c r="E82" s="448"/>
      <c r="F82" s="448"/>
      <c r="G82" s="448"/>
      <c r="H82" s="448"/>
      <c r="I82" s="448"/>
      <c r="J82" s="448"/>
      <c r="K82" s="448"/>
      <c r="L82" s="448"/>
      <c r="M82" s="448"/>
      <c r="N82" s="448"/>
    </row>
    <row r="83" spans="1:14" s="10" customFormat="1" ht="21" customHeight="1">
      <c r="A83" s="448" t="s">
        <v>254</v>
      </c>
      <c r="B83" s="448"/>
      <c r="C83" s="448"/>
      <c r="D83" s="448"/>
      <c r="E83" s="448"/>
      <c r="F83" s="448"/>
      <c r="G83" s="448"/>
      <c r="H83" s="448"/>
      <c r="I83" s="448"/>
      <c r="J83" s="448"/>
      <c r="K83" s="448"/>
      <c r="L83" s="448"/>
      <c r="M83" s="448"/>
      <c r="N83" s="448"/>
    </row>
    <row r="84" spans="1:14" s="10" customFormat="1" ht="21" customHeight="1" thickBot="1">
      <c r="A84" s="453" t="s">
        <v>254</v>
      </c>
      <c r="B84" s="453"/>
      <c r="C84" s="453"/>
      <c r="D84" s="453"/>
      <c r="E84" s="453"/>
      <c r="F84" s="453"/>
      <c r="G84" s="453"/>
      <c r="H84" s="453"/>
      <c r="I84" s="453"/>
      <c r="J84" s="453"/>
      <c r="K84" s="453"/>
      <c r="L84" s="453"/>
      <c r="M84" s="453"/>
      <c r="N84" s="453"/>
    </row>
    <row r="85" spans="1:14" ht="21.75" customHeight="1" thickTop="1">
      <c r="A85" s="449" t="s">
        <v>4</v>
      </c>
      <c r="B85" s="442" t="s">
        <v>5</v>
      </c>
      <c r="C85" s="443"/>
      <c r="D85" s="443"/>
      <c r="E85" s="443"/>
      <c r="F85" s="443"/>
      <c r="G85" s="443"/>
      <c r="H85" s="443"/>
      <c r="I85" s="443"/>
      <c r="J85" s="443"/>
      <c r="K85" s="444"/>
      <c r="L85" s="442" t="s">
        <v>171</v>
      </c>
      <c r="M85" s="444"/>
      <c r="N85" s="449" t="s">
        <v>6</v>
      </c>
    </row>
    <row r="86" spans="1:14" ht="21" customHeight="1" thickBot="1">
      <c r="A86" s="450"/>
      <c r="B86" s="445"/>
      <c r="C86" s="446"/>
      <c r="D86" s="446"/>
      <c r="E86" s="446"/>
      <c r="F86" s="446"/>
      <c r="G86" s="446"/>
      <c r="H86" s="446"/>
      <c r="I86" s="446"/>
      <c r="J86" s="446"/>
      <c r="K86" s="447"/>
      <c r="L86" s="451" t="s">
        <v>166</v>
      </c>
      <c r="M86" s="452"/>
      <c r="N86" s="450"/>
    </row>
    <row r="87" spans="1:14" ht="21.75" thickTop="1">
      <c r="A87" s="72">
        <v>1</v>
      </c>
      <c r="B87" s="455" t="s">
        <v>202</v>
      </c>
      <c r="C87" s="456"/>
      <c r="D87" s="456"/>
      <c r="E87" s="456"/>
      <c r="F87" s="456"/>
      <c r="G87" s="456"/>
      <c r="H87" s="456"/>
      <c r="I87" s="456"/>
      <c r="J87" s="456"/>
      <c r="K87" s="457"/>
      <c r="L87" s="458"/>
      <c r="M87" s="459"/>
      <c r="N87" s="187"/>
    </row>
    <row r="88" spans="1:14" ht="21">
      <c r="A88" s="38"/>
      <c r="B88" s="424"/>
      <c r="C88" s="425"/>
      <c r="D88" s="425"/>
      <c r="E88" s="425"/>
      <c r="F88" s="425"/>
      <c r="G88" s="425"/>
      <c r="H88" s="425"/>
      <c r="I88" s="425"/>
      <c r="J88" s="425"/>
      <c r="K88" s="426"/>
      <c r="L88" s="493"/>
      <c r="M88" s="494"/>
      <c r="N88" s="188"/>
    </row>
    <row r="89" spans="1:14" ht="21">
      <c r="A89" s="38"/>
      <c r="B89" s="424"/>
      <c r="C89" s="425"/>
      <c r="D89" s="425"/>
      <c r="E89" s="425"/>
      <c r="F89" s="425"/>
      <c r="G89" s="425"/>
      <c r="H89" s="425"/>
      <c r="I89" s="425"/>
      <c r="J89" s="425"/>
      <c r="K89" s="426"/>
      <c r="L89" s="493"/>
      <c r="M89" s="494"/>
      <c r="N89" s="188"/>
    </row>
    <row r="90" spans="1:14" ht="21">
      <c r="A90" s="38"/>
      <c r="B90" s="424"/>
      <c r="C90" s="425"/>
      <c r="D90" s="425"/>
      <c r="E90" s="425"/>
      <c r="F90" s="425"/>
      <c r="G90" s="425"/>
      <c r="H90" s="425"/>
      <c r="I90" s="425"/>
      <c r="J90" s="425"/>
      <c r="K90" s="426"/>
      <c r="L90" s="493"/>
      <c r="M90" s="494"/>
      <c r="N90" s="188"/>
    </row>
    <row r="91" spans="1:14" ht="21.75" thickBot="1">
      <c r="A91" s="38"/>
      <c r="B91" s="433"/>
      <c r="C91" s="434"/>
      <c r="D91" s="434"/>
      <c r="E91" s="434"/>
      <c r="F91" s="434"/>
      <c r="G91" s="434"/>
      <c r="H91" s="434"/>
      <c r="I91" s="434"/>
      <c r="J91" s="434"/>
      <c r="K91" s="435"/>
      <c r="L91" s="493"/>
      <c r="M91" s="494"/>
      <c r="N91" s="188"/>
    </row>
    <row r="92" spans="1:14" ht="21.75" thickTop="1">
      <c r="A92" s="438" t="s">
        <v>201</v>
      </c>
      <c r="B92" s="439"/>
      <c r="C92" s="439"/>
      <c r="D92" s="439"/>
      <c r="E92" s="439"/>
      <c r="F92" s="439"/>
      <c r="G92" s="439"/>
      <c r="H92" s="439"/>
      <c r="I92" s="439"/>
      <c r="J92" s="439"/>
      <c r="K92" s="440"/>
      <c r="L92" s="495"/>
      <c r="M92" s="496"/>
      <c r="N92" s="186"/>
    </row>
    <row r="93" spans="1:14" ht="21.75" thickBot="1">
      <c r="A93" s="431"/>
      <c r="B93" s="432"/>
      <c r="C93" s="432"/>
      <c r="D93" s="432"/>
      <c r="E93" s="432"/>
      <c r="F93" s="432"/>
      <c r="G93" s="432"/>
      <c r="H93" s="432"/>
      <c r="I93" s="432"/>
      <c r="J93" s="432"/>
      <c r="K93" s="190" t="s">
        <v>184</v>
      </c>
      <c r="L93" s="497"/>
      <c r="M93" s="498"/>
      <c r="N93" s="191" t="s">
        <v>14</v>
      </c>
    </row>
    <row r="94" spans="1:14" ht="39.75" customHeight="1" thickTop="1">
      <c r="A94" s="6"/>
      <c r="B94" s="465"/>
      <c r="C94" s="465"/>
      <c r="D94" s="465"/>
      <c r="E94" s="465"/>
      <c r="F94" s="465"/>
      <c r="G94" s="465"/>
      <c r="H94" s="421"/>
      <c r="I94" s="422"/>
      <c r="J94" s="422"/>
      <c r="K94" s="422"/>
      <c r="L94" s="466"/>
      <c r="M94" s="466"/>
      <c r="N94" s="466"/>
    </row>
    <row r="95" spans="1:14" s="10" customFormat="1" ht="18.75">
      <c r="A95" s="14"/>
      <c r="B95" s="419"/>
      <c r="C95" s="419"/>
      <c r="D95" s="419"/>
      <c r="E95" s="419"/>
      <c r="F95" s="419"/>
      <c r="G95" s="419"/>
      <c r="H95" s="419"/>
      <c r="I95" s="419"/>
      <c r="J95" s="419"/>
      <c r="K95" s="419"/>
      <c r="L95" s="419"/>
      <c r="M95" s="419"/>
      <c r="N95" s="419"/>
    </row>
    <row r="96" spans="2:14" ht="39" customHeight="1">
      <c r="B96" s="423"/>
      <c r="C96" s="423"/>
      <c r="D96" s="423"/>
      <c r="E96" s="423"/>
      <c r="F96" s="423"/>
      <c r="G96" s="423"/>
      <c r="H96" s="421"/>
      <c r="I96" s="422"/>
      <c r="J96" s="422"/>
      <c r="K96" s="422"/>
      <c r="L96" s="421"/>
      <c r="M96" s="421"/>
      <c r="N96" s="421"/>
    </row>
    <row r="97" spans="2:14" s="10" customFormat="1" ht="18.75">
      <c r="B97" s="423"/>
      <c r="C97" s="423"/>
      <c r="D97" s="423"/>
      <c r="E97" s="423"/>
      <c r="F97" s="423"/>
      <c r="G97" s="423"/>
      <c r="H97" s="419"/>
      <c r="I97" s="419"/>
      <c r="J97" s="419"/>
      <c r="K97" s="419"/>
      <c r="L97" s="419"/>
      <c r="M97" s="421"/>
      <c r="N97" s="421"/>
    </row>
    <row r="98" spans="2:14" s="10" customFormat="1" ht="18.75">
      <c r="B98" s="423"/>
      <c r="C98" s="423"/>
      <c r="D98" s="423"/>
      <c r="E98" s="423"/>
      <c r="F98" s="423"/>
      <c r="G98" s="423"/>
      <c r="H98" s="419"/>
      <c r="I98" s="419"/>
      <c r="J98" s="419"/>
      <c r="K98" s="419"/>
      <c r="L98" s="419"/>
      <c r="M98" s="419"/>
      <c r="N98" s="419"/>
    </row>
    <row r="99" spans="2:13" ht="30" customHeight="1">
      <c r="B99" s="423"/>
      <c r="C99" s="423"/>
      <c r="D99" s="423"/>
      <c r="E99" s="423"/>
      <c r="F99" s="423"/>
      <c r="G99" s="423"/>
      <c r="H99" s="421"/>
      <c r="I99" s="422"/>
      <c r="J99" s="422"/>
      <c r="K99" s="422"/>
      <c r="L99" s="5"/>
      <c r="M99" s="5"/>
    </row>
    <row r="100" spans="1:14" s="10" customFormat="1" ht="21">
      <c r="A100" s="1"/>
      <c r="B100" s="345"/>
      <c r="C100" s="345"/>
      <c r="D100" s="345"/>
      <c r="E100" s="345"/>
      <c r="F100" s="345"/>
      <c r="G100" s="345"/>
      <c r="H100" s="419"/>
      <c r="I100" s="419"/>
      <c r="J100" s="419"/>
      <c r="K100" s="419"/>
      <c r="L100" s="5"/>
      <c r="M100" s="5"/>
      <c r="N100" s="1"/>
    </row>
    <row r="101" spans="1:14" ht="19.5" customHeight="1">
      <c r="A101" s="10"/>
      <c r="B101" s="423"/>
      <c r="C101" s="423"/>
      <c r="D101" s="423"/>
      <c r="E101" s="423"/>
      <c r="F101" s="423"/>
      <c r="G101" s="423"/>
      <c r="H101" s="419"/>
      <c r="I101" s="419"/>
      <c r="J101" s="419"/>
      <c r="K101" s="419"/>
      <c r="L101" s="12"/>
      <c r="M101" s="12"/>
      <c r="N101" s="10"/>
    </row>
    <row r="102" spans="1:14" s="10" customFormat="1" ht="32.25" customHeight="1">
      <c r="A102" s="1"/>
      <c r="B102" s="423"/>
      <c r="C102" s="423"/>
      <c r="D102" s="423"/>
      <c r="E102" s="423"/>
      <c r="F102" s="423"/>
      <c r="G102" s="423"/>
      <c r="H102" s="421"/>
      <c r="I102" s="422"/>
      <c r="J102" s="422"/>
      <c r="K102" s="422"/>
      <c r="L102" s="5"/>
      <c r="M102" s="5"/>
      <c r="N102" s="1"/>
    </row>
    <row r="103" spans="2:13" ht="30" customHeight="1">
      <c r="B103" s="345"/>
      <c r="C103" s="345"/>
      <c r="D103" s="345"/>
      <c r="E103" s="345"/>
      <c r="F103" s="345"/>
      <c r="G103" s="345"/>
      <c r="H103" s="419"/>
      <c r="I103" s="419"/>
      <c r="J103" s="419"/>
      <c r="K103" s="419"/>
      <c r="L103" s="5"/>
      <c r="M103" s="5"/>
    </row>
    <row r="104" spans="2:13" s="10" customFormat="1" ht="18.75">
      <c r="B104" s="423"/>
      <c r="C104" s="423"/>
      <c r="D104" s="423"/>
      <c r="E104" s="423"/>
      <c r="F104" s="423"/>
      <c r="G104" s="423"/>
      <c r="H104" s="419"/>
      <c r="I104" s="419"/>
      <c r="J104" s="419"/>
      <c r="K104" s="419"/>
      <c r="L104" s="12"/>
      <c r="M104" s="12"/>
    </row>
    <row r="105" spans="2:13" ht="30" customHeight="1">
      <c r="B105" s="420"/>
      <c r="C105" s="420"/>
      <c r="D105" s="420"/>
      <c r="E105" s="420"/>
      <c r="F105" s="420"/>
      <c r="G105" s="420"/>
      <c r="H105" s="421"/>
      <c r="I105" s="422"/>
      <c r="J105" s="422"/>
      <c r="K105" s="422"/>
      <c r="L105" s="5"/>
      <c r="M105" s="5"/>
    </row>
    <row r="106" spans="2:13" s="10" customFormat="1" ht="18.75">
      <c r="B106" s="423"/>
      <c r="C106" s="423"/>
      <c r="D106" s="423"/>
      <c r="E106" s="423"/>
      <c r="F106" s="423"/>
      <c r="G106" s="423"/>
      <c r="H106" s="419"/>
      <c r="I106" s="419"/>
      <c r="J106" s="419"/>
      <c r="K106" s="419"/>
      <c r="L106" s="13"/>
      <c r="M106" s="12"/>
    </row>
    <row r="107" spans="1:14" s="10" customFormat="1" ht="15" customHeight="1">
      <c r="A107" s="423"/>
      <c r="B107" s="423"/>
      <c r="C107" s="423"/>
      <c r="D107" s="423"/>
      <c r="E107" s="423"/>
      <c r="F107" s="423"/>
      <c r="G107" s="423"/>
      <c r="H107" s="423"/>
      <c r="I107" s="423"/>
      <c r="J107" s="423"/>
      <c r="K107" s="423"/>
      <c r="L107" s="423"/>
      <c r="M107" s="423"/>
      <c r="N107" s="423"/>
    </row>
  </sheetData>
  <sheetProtection/>
  <mergeCells count="188">
    <mergeCell ref="B105:G105"/>
    <mergeCell ref="H105:K105"/>
    <mergeCell ref="B106:G106"/>
    <mergeCell ref="H106:K106"/>
    <mergeCell ref="H104:K104"/>
    <mergeCell ref="B102:G102"/>
    <mergeCell ref="H102:K102"/>
    <mergeCell ref="H103:K103"/>
    <mergeCell ref="B99:G99"/>
    <mergeCell ref="H99:K99"/>
    <mergeCell ref="B101:G101"/>
    <mergeCell ref="H101:K101"/>
    <mergeCell ref="B104:G104"/>
    <mergeCell ref="B96:G96"/>
    <mergeCell ref="H96:K96"/>
    <mergeCell ref="L96:N96"/>
    <mergeCell ref="B97:G97"/>
    <mergeCell ref="H97:K97"/>
    <mergeCell ref="L97:N97"/>
    <mergeCell ref="B98:G98"/>
    <mergeCell ref="H98:K98"/>
    <mergeCell ref="H100:K100"/>
    <mergeCell ref="B95:G95"/>
    <mergeCell ref="H95:K95"/>
    <mergeCell ref="L95:N95"/>
    <mergeCell ref="L93:M93"/>
    <mergeCell ref="A92:K92"/>
    <mergeCell ref="B94:G94"/>
    <mergeCell ref="H94:K94"/>
    <mergeCell ref="L94:N94"/>
    <mergeCell ref="L88:M88"/>
    <mergeCell ref="L89:M89"/>
    <mergeCell ref="L90:M90"/>
    <mergeCell ref="L91:M91"/>
    <mergeCell ref="L98:N98"/>
    <mergeCell ref="L92:M92"/>
    <mergeCell ref="L57:N57"/>
    <mergeCell ref="B64:G64"/>
    <mergeCell ref="H64:K64"/>
    <mergeCell ref="B58:G58"/>
    <mergeCell ref="H58:K58"/>
    <mergeCell ref="B61:G61"/>
    <mergeCell ref="H61:K61"/>
    <mergeCell ref="L61:N61"/>
    <mergeCell ref="H57:K57"/>
    <mergeCell ref="M39:N39"/>
    <mergeCell ref="A1:M1"/>
    <mergeCell ref="A8:A9"/>
    <mergeCell ref="I14:J14"/>
    <mergeCell ref="I15:J15"/>
    <mergeCell ref="B15:H15"/>
    <mergeCell ref="B3:E3"/>
    <mergeCell ref="N8:N9"/>
    <mergeCell ref="M3:N3"/>
    <mergeCell ref="F3:K3"/>
    <mergeCell ref="M6:N6"/>
    <mergeCell ref="B5:J5"/>
    <mergeCell ref="M5:N5"/>
    <mergeCell ref="L8:L9"/>
    <mergeCell ref="B14:H14"/>
    <mergeCell ref="B12:J12"/>
    <mergeCell ref="H6:J6"/>
    <mergeCell ref="K6:L6"/>
    <mergeCell ref="B6:G6"/>
    <mergeCell ref="L26:N26"/>
    <mergeCell ref="H25:K25"/>
    <mergeCell ref="H26:K26"/>
    <mergeCell ref="B11:J11"/>
    <mergeCell ref="B8:J9"/>
    <mergeCell ref="B10:J10"/>
    <mergeCell ref="B13:J13"/>
    <mergeCell ref="L23:N23"/>
    <mergeCell ref="H23:K23"/>
    <mergeCell ref="K21:N21"/>
    <mergeCell ref="I17:J17"/>
    <mergeCell ref="I21:J21"/>
    <mergeCell ref="B23:G23"/>
    <mergeCell ref="L25:N25"/>
    <mergeCell ref="B21:H21"/>
    <mergeCell ref="H22:K22"/>
    <mergeCell ref="B22:G22"/>
    <mergeCell ref="H30:K30"/>
    <mergeCell ref="B16:H16"/>
    <mergeCell ref="B17:H17"/>
    <mergeCell ref="B26:G26"/>
    <mergeCell ref="B25:G25"/>
    <mergeCell ref="H24:K24"/>
    <mergeCell ref="I20:J20"/>
    <mergeCell ref="B24:G24"/>
    <mergeCell ref="B20:H20"/>
    <mergeCell ref="I16:J16"/>
    <mergeCell ref="A44:A45"/>
    <mergeCell ref="K20:N20"/>
    <mergeCell ref="L22:N22"/>
    <mergeCell ref="L24:N24"/>
    <mergeCell ref="B34:G34"/>
    <mergeCell ref="H34:K34"/>
    <mergeCell ref="B27:G27"/>
    <mergeCell ref="M41:N41"/>
    <mergeCell ref="B33:G33"/>
    <mergeCell ref="H27:K27"/>
    <mergeCell ref="A56:K56"/>
    <mergeCell ref="A55:L55"/>
    <mergeCell ref="B29:G29"/>
    <mergeCell ref="B30:G30"/>
    <mergeCell ref="H33:K33"/>
    <mergeCell ref="H32:K32"/>
    <mergeCell ref="B32:G32"/>
    <mergeCell ref="B39:E39"/>
    <mergeCell ref="A37:M37"/>
    <mergeCell ref="H29:K29"/>
    <mergeCell ref="B65:G65"/>
    <mergeCell ref="B60:G60"/>
    <mergeCell ref="H42:J42"/>
    <mergeCell ref="B42:G42"/>
    <mergeCell ref="N44:N45"/>
    <mergeCell ref="B44:J45"/>
    <mergeCell ref="K42:L42"/>
    <mergeCell ref="M42:N42"/>
    <mergeCell ref="H59:K59"/>
    <mergeCell ref="L58:N58"/>
    <mergeCell ref="L59:N59"/>
    <mergeCell ref="L60:N60"/>
    <mergeCell ref="B59:G59"/>
    <mergeCell ref="B57:G57"/>
    <mergeCell ref="B67:G67"/>
    <mergeCell ref="H67:K67"/>
    <mergeCell ref="H60:K60"/>
    <mergeCell ref="B62:G62"/>
    <mergeCell ref="H62:K62"/>
    <mergeCell ref="H63:K63"/>
    <mergeCell ref="M75:N75"/>
    <mergeCell ref="H78:J78"/>
    <mergeCell ref="F75:K75"/>
    <mergeCell ref="E74:N74"/>
    <mergeCell ref="B77:J77"/>
    <mergeCell ref="M78:N78"/>
    <mergeCell ref="B78:G78"/>
    <mergeCell ref="B75:E75"/>
    <mergeCell ref="A73:M73"/>
    <mergeCell ref="B88:K88"/>
    <mergeCell ref="A85:A86"/>
    <mergeCell ref="B87:K87"/>
    <mergeCell ref="L87:M87"/>
    <mergeCell ref="M77:N77"/>
    <mergeCell ref="B80:N80"/>
    <mergeCell ref="K78:L78"/>
    <mergeCell ref="A81:N81"/>
    <mergeCell ref="B74:D74"/>
    <mergeCell ref="B79:N79"/>
    <mergeCell ref="B85:K86"/>
    <mergeCell ref="A83:N83"/>
    <mergeCell ref="B91:K91"/>
    <mergeCell ref="B89:K89"/>
    <mergeCell ref="N85:N86"/>
    <mergeCell ref="L85:M85"/>
    <mergeCell ref="L86:M86"/>
    <mergeCell ref="A84:N84"/>
    <mergeCell ref="A82:N82"/>
    <mergeCell ref="B2:D2"/>
    <mergeCell ref="E2:N2"/>
    <mergeCell ref="B38:D38"/>
    <mergeCell ref="E38:N38"/>
    <mergeCell ref="H66:K66"/>
    <mergeCell ref="A18:L18"/>
    <mergeCell ref="A19:K19"/>
    <mergeCell ref="H65:K65"/>
    <mergeCell ref="B48:J48"/>
    <mergeCell ref="B47:J47"/>
    <mergeCell ref="B49:J49"/>
    <mergeCell ref="B46:J46"/>
    <mergeCell ref="B41:J41"/>
    <mergeCell ref="A107:N107"/>
    <mergeCell ref="A93:J93"/>
    <mergeCell ref="B90:K90"/>
    <mergeCell ref="B54:J54"/>
    <mergeCell ref="B53:J53"/>
    <mergeCell ref="B52:J52"/>
    <mergeCell ref="F39:K39"/>
    <mergeCell ref="H28:K28"/>
    <mergeCell ref="H31:K31"/>
    <mergeCell ref="B68:G68"/>
    <mergeCell ref="H68:K68"/>
    <mergeCell ref="B72:G72"/>
    <mergeCell ref="H72:K72"/>
    <mergeCell ref="H69:K69"/>
    <mergeCell ref="B51:J51"/>
    <mergeCell ref="B50:J50"/>
  </mergeCells>
  <printOptions/>
  <pageMargins left="0.4724409448818898" right="0.1968503937007874" top="0.5905511811023623" bottom="0.3937007874015748" header="0.1968503937007874" footer="0.3937007874015748"/>
  <pageSetup horizontalDpi="300" verticalDpi="300" orientation="portrait" paperSize="9" r:id="rId1"/>
  <headerFooter alignWithMargins="0">
    <oddHeader>&amp;R&amp;"TH SarabunPSK,ธรรมดา"&amp;12&amp;F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00"/>
  </sheetPr>
  <dimension ref="A1:M32"/>
  <sheetViews>
    <sheetView view="pageBreakPreview" zoomScaleSheetLayoutView="100" zoomScalePageLayoutView="0" workbookViewId="0" topLeftCell="A16">
      <selection activeCell="D4" sqref="D4"/>
    </sheetView>
  </sheetViews>
  <sheetFormatPr defaultColWidth="9.140625" defaultRowHeight="12.75"/>
  <cols>
    <col min="1" max="1" width="7.8515625" style="1" customWidth="1"/>
    <col min="2" max="2" width="1.28515625" style="1" customWidth="1"/>
    <col min="3" max="3" width="4.140625" style="1" customWidth="1"/>
    <col min="4" max="4" width="12.8515625" style="1" customWidth="1"/>
    <col min="5" max="5" width="19.140625" style="1" customWidth="1"/>
    <col min="6" max="6" width="14.7109375" style="1" customWidth="1"/>
    <col min="7" max="7" width="3.28125" style="1" customWidth="1"/>
    <col min="8" max="8" width="3.8515625" style="4" customWidth="1"/>
    <col min="9" max="9" width="8.421875" style="4" customWidth="1"/>
    <col min="10" max="10" width="5.8515625" style="4" customWidth="1"/>
    <col min="11" max="11" width="16.8515625" style="1" customWidth="1"/>
    <col min="12" max="12" width="3.28125" style="1" customWidth="1"/>
    <col min="13" max="16384" width="9.140625" style="1" customWidth="1"/>
  </cols>
  <sheetData>
    <row r="1" spans="1:11" ht="22.5">
      <c r="A1" s="507" t="s">
        <v>161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21">
      <c r="A2" s="436" t="s">
        <v>255</v>
      </c>
      <c r="B2" s="436"/>
      <c r="C2" s="436"/>
      <c r="D2" s="437" t="str">
        <f>'ปร.4(ก)'!C2</f>
        <v>แบบ สปช. 301/26 (ปี 2539)</v>
      </c>
      <c r="E2" s="437"/>
      <c r="F2" s="437"/>
      <c r="G2" s="437"/>
      <c r="H2" s="437"/>
      <c r="I2" s="437"/>
      <c r="J2" s="437"/>
      <c r="K2" s="437"/>
    </row>
    <row r="3" spans="1:11" ht="21">
      <c r="A3" s="464" t="s">
        <v>1</v>
      </c>
      <c r="B3" s="464"/>
      <c r="C3" s="464"/>
      <c r="D3" s="418" t="str">
        <f>'ปร.4(ก)'!D3</f>
        <v>โรงเรียนขามแก่นนคร</v>
      </c>
      <c r="E3" s="418"/>
      <c r="F3" s="418"/>
      <c r="G3" s="512" t="s">
        <v>12</v>
      </c>
      <c r="H3" s="512"/>
      <c r="I3" s="430" t="str">
        <f>'ปร.4(ก)'!J3</f>
        <v>ขอนแก่น</v>
      </c>
      <c r="J3" s="430"/>
      <c r="K3" s="430"/>
    </row>
    <row r="4" spans="1:13" ht="21">
      <c r="A4" s="346" t="s">
        <v>347</v>
      </c>
      <c r="D4" s="347"/>
      <c r="E4" s="347"/>
      <c r="F4" s="347"/>
      <c r="G4" s="347"/>
      <c r="H4" s="347"/>
      <c r="I4" s="347"/>
      <c r="J4" s="347"/>
      <c r="K4" s="347"/>
      <c r="M4" s="4"/>
    </row>
    <row r="5" spans="1:11" ht="21">
      <c r="A5" s="430" t="s">
        <v>337</v>
      </c>
      <c r="B5" s="430"/>
      <c r="C5" s="430"/>
      <c r="D5" s="430"/>
      <c r="E5" s="430"/>
      <c r="F5" s="127"/>
      <c r="G5" s="430" t="s">
        <v>16</v>
      </c>
      <c r="H5" s="430"/>
      <c r="I5" s="425">
        <v>14</v>
      </c>
      <c r="J5" s="425"/>
      <c r="K5" s="126" t="s">
        <v>17</v>
      </c>
    </row>
    <row r="6" spans="1:11" ht="21">
      <c r="A6" s="430" t="s">
        <v>3</v>
      </c>
      <c r="B6" s="430"/>
      <c r="C6" s="430"/>
      <c r="D6" s="430"/>
      <c r="E6" s="146"/>
      <c r="F6" s="126"/>
      <c r="G6" s="430" t="s">
        <v>165</v>
      </c>
      <c r="H6" s="430"/>
      <c r="I6" s="430"/>
      <c r="J6" s="463"/>
      <c r="K6" s="463"/>
    </row>
    <row r="7" spans="1:11" ht="12" customHeight="1" thickBot="1">
      <c r="A7" s="510"/>
      <c r="B7" s="510"/>
      <c r="C7" s="510"/>
      <c r="D7" s="510"/>
      <c r="E7" s="510"/>
      <c r="F7" s="510"/>
      <c r="G7" s="510"/>
      <c r="H7" s="510"/>
      <c r="I7" s="510"/>
      <c r="J7" s="510"/>
      <c r="K7" s="510"/>
    </row>
    <row r="8" spans="1:11" ht="21.75" customHeight="1" thickTop="1">
      <c r="A8" s="508" t="s">
        <v>4</v>
      </c>
      <c r="B8" s="442" t="s">
        <v>5</v>
      </c>
      <c r="C8" s="443"/>
      <c r="D8" s="443"/>
      <c r="E8" s="443"/>
      <c r="F8" s="443"/>
      <c r="G8" s="444"/>
      <c r="H8" s="520" t="s">
        <v>164</v>
      </c>
      <c r="I8" s="521"/>
      <c r="J8" s="522"/>
      <c r="K8" s="508" t="s">
        <v>6</v>
      </c>
    </row>
    <row r="9" spans="1:11" ht="21.75" customHeight="1" thickBot="1">
      <c r="A9" s="509"/>
      <c r="B9" s="445"/>
      <c r="C9" s="446"/>
      <c r="D9" s="446"/>
      <c r="E9" s="446"/>
      <c r="F9" s="446"/>
      <c r="G9" s="447"/>
      <c r="H9" s="451" t="s">
        <v>166</v>
      </c>
      <c r="I9" s="523"/>
      <c r="J9" s="452"/>
      <c r="K9" s="509"/>
    </row>
    <row r="10" spans="1:11" ht="21.75" thickTop="1">
      <c r="A10" s="37"/>
      <c r="B10" s="524" t="s">
        <v>9</v>
      </c>
      <c r="C10" s="525"/>
      <c r="D10" s="525"/>
      <c r="E10" s="525"/>
      <c r="F10" s="525"/>
      <c r="G10" s="526"/>
      <c r="H10" s="517"/>
      <c r="I10" s="518"/>
      <c r="J10" s="519"/>
      <c r="K10" s="37"/>
    </row>
    <row r="11" spans="1:11" ht="21">
      <c r="A11" s="192">
        <f>A10+1</f>
        <v>1</v>
      </c>
      <c r="B11" s="478" t="s">
        <v>162</v>
      </c>
      <c r="C11" s="430"/>
      <c r="D11" s="430"/>
      <c r="E11" s="430"/>
      <c r="F11" s="430"/>
      <c r="G11" s="479"/>
      <c r="H11" s="500"/>
      <c r="I11" s="501"/>
      <c r="J11" s="502"/>
      <c r="K11" s="38"/>
    </row>
    <row r="12" spans="1:11" ht="21">
      <c r="A12" s="192">
        <f>A11+1</f>
        <v>2</v>
      </c>
      <c r="B12" s="478" t="s">
        <v>163</v>
      </c>
      <c r="C12" s="430"/>
      <c r="D12" s="430"/>
      <c r="E12" s="430"/>
      <c r="F12" s="430"/>
      <c r="G12" s="479"/>
      <c r="H12" s="500"/>
      <c r="I12" s="501"/>
      <c r="J12" s="502"/>
      <c r="K12" s="38"/>
    </row>
    <row r="13" spans="1:11" ht="21">
      <c r="A13" s="192">
        <v>3</v>
      </c>
      <c r="B13" s="478" t="s">
        <v>202</v>
      </c>
      <c r="C13" s="430"/>
      <c r="D13" s="430"/>
      <c r="E13" s="430"/>
      <c r="F13" s="430"/>
      <c r="G13" s="479"/>
      <c r="H13" s="500"/>
      <c r="I13" s="501"/>
      <c r="J13" s="502"/>
      <c r="K13" s="38"/>
    </row>
    <row r="14" spans="1:11" ht="21">
      <c r="A14" s="41"/>
      <c r="B14" s="424"/>
      <c r="C14" s="425"/>
      <c r="D14" s="425"/>
      <c r="E14" s="425"/>
      <c r="F14" s="425"/>
      <c r="G14" s="426"/>
      <c r="H14" s="500"/>
      <c r="I14" s="501"/>
      <c r="J14" s="502"/>
      <c r="K14" s="38"/>
    </row>
    <row r="15" spans="1:11" ht="21">
      <c r="A15" s="41"/>
      <c r="B15" s="424"/>
      <c r="C15" s="425"/>
      <c r="D15" s="425"/>
      <c r="E15" s="425"/>
      <c r="F15" s="425"/>
      <c r="G15" s="426"/>
      <c r="H15" s="500"/>
      <c r="I15" s="501"/>
      <c r="J15" s="502"/>
      <c r="K15" s="38"/>
    </row>
    <row r="16" spans="1:11" ht="21">
      <c r="A16" s="41"/>
      <c r="B16" s="424"/>
      <c r="C16" s="425"/>
      <c r="D16" s="425"/>
      <c r="E16" s="425"/>
      <c r="F16" s="425"/>
      <c r="G16" s="426"/>
      <c r="H16" s="500"/>
      <c r="I16" s="501"/>
      <c r="J16" s="502"/>
      <c r="K16" s="38"/>
    </row>
    <row r="17" spans="1:11" ht="21">
      <c r="A17" s="41"/>
      <c r="B17" s="424"/>
      <c r="C17" s="425"/>
      <c r="D17" s="425"/>
      <c r="E17" s="425"/>
      <c r="F17" s="425"/>
      <c r="G17" s="426"/>
      <c r="H17" s="500"/>
      <c r="I17" s="501"/>
      <c r="J17" s="502"/>
      <c r="K17" s="38"/>
    </row>
    <row r="18" spans="1:11" ht="21">
      <c r="A18" s="41"/>
      <c r="B18" s="424"/>
      <c r="C18" s="425"/>
      <c r="D18" s="425"/>
      <c r="E18" s="425"/>
      <c r="F18" s="425"/>
      <c r="G18" s="426"/>
      <c r="H18" s="500"/>
      <c r="I18" s="501"/>
      <c r="J18" s="502"/>
      <c r="K18" s="38"/>
    </row>
    <row r="19" spans="1:11" ht="21.75" thickBot="1">
      <c r="A19" s="176"/>
      <c r="B19" s="433"/>
      <c r="C19" s="434"/>
      <c r="D19" s="434"/>
      <c r="E19" s="434"/>
      <c r="F19" s="434"/>
      <c r="G19" s="435"/>
      <c r="H19" s="504"/>
      <c r="I19" s="505"/>
      <c r="J19" s="506"/>
      <c r="K19" s="128"/>
    </row>
    <row r="20" spans="1:11" ht="22.5" thickBot="1" thickTop="1">
      <c r="A20" s="503" t="s">
        <v>9</v>
      </c>
      <c r="B20" s="438" t="s">
        <v>13</v>
      </c>
      <c r="C20" s="439"/>
      <c r="D20" s="439"/>
      <c r="E20" s="439"/>
      <c r="F20" s="439"/>
      <c r="G20" s="440"/>
      <c r="H20" s="513"/>
      <c r="I20" s="514"/>
      <c r="J20" s="515"/>
      <c r="K20" s="203" t="s">
        <v>14</v>
      </c>
    </row>
    <row r="21" spans="1:11" ht="22.5" thickBot="1" thickTop="1">
      <c r="A21" s="450"/>
      <c r="B21" s="431" t="s">
        <v>348</v>
      </c>
      <c r="C21" s="432"/>
      <c r="D21" s="432"/>
      <c r="E21" s="432"/>
      <c r="F21" s="432"/>
      <c r="G21" s="432"/>
      <c r="H21" s="432"/>
      <c r="I21" s="432"/>
      <c r="J21" s="432"/>
      <c r="K21" s="189"/>
    </row>
    <row r="22" spans="2:11" ht="24" customHeight="1" thickTop="1">
      <c r="B22" s="516"/>
      <c r="C22" s="516"/>
      <c r="D22" s="516"/>
      <c r="E22" s="527"/>
      <c r="F22" s="527"/>
      <c r="G22" s="199"/>
      <c r="H22" s="527"/>
      <c r="I22" s="527"/>
      <c r="J22" s="527"/>
      <c r="K22" s="527"/>
    </row>
    <row r="23" spans="2:11" s="51" customFormat="1" ht="21">
      <c r="B23" s="511"/>
      <c r="C23" s="511"/>
      <c r="D23" s="511"/>
      <c r="E23" s="419"/>
      <c r="F23" s="419"/>
      <c r="G23" s="56"/>
      <c r="H23" s="197"/>
      <c r="I23" s="197"/>
      <c r="J23" s="197"/>
      <c r="K23" s="197"/>
    </row>
    <row r="24" spans="2:11" ht="25.5" customHeight="1">
      <c r="B24" s="465" t="s">
        <v>346</v>
      </c>
      <c r="C24" s="465"/>
      <c r="D24" s="465"/>
      <c r="E24" s="421" t="s">
        <v>216</v>
      </c>
      <c r="F24" s="421"/>
      <c r="G24" s="175"/>
      <c r="H24" s="421"/>
      <c r="I24" s="421"/>
      <c r="J24" s="421"/>
      <c r="K24" s="421"/>
    </row>
    <row r="25" spans="2:11" ht="21">
      <c r="B25" s="422"/>
      <c r="C25" s="422"/>
      <c r="D25" s="422"/>
      <c r="E25" s="419"/>
      <c r="F25" s="419"/>
      <c r="G25" s="56"/>
      <c r="H25" s="419"/>
      <c r="I25" s="419"/>
      <c r="J25" s="419"/>
      <c r="K25" s="419"/>
    </row>
    <row r="26" spans="2:11" ht="21">
      <c r="B26" s="422"/>
      <c r="C26" s="422"/>
      <c r="D26" s="422"/>
      <c r="E26" s="499"/>
      <c r="F26" s="499"/>
      <c r="G26" s="200"/>
      <c r="H26" s="499"/>
      <c r="I26" s="499"/>
      <c r="J26" s="499"/>
      <c r="K26" s="499"/>
    </row>
    <row r="27" spans="2:11" ht="22.5" customHeight="1">
      <c r="B27" s="465"/>
      <c r="C27" s="465"/>
      <c r="D27" s="465"/>
      <c r="E27" s="421"/>
      <c r="F27" s="421"/>
      <c r="G27" s="175"/>
      <c r="H27" s="201"/>
      <c r="I27" s="201"/>
      <c r="J27" s="201"/>
      <c r="K27" s="6"/>
    </row>
    <row r="28" spans="2:11" ht="21">
      <c r="B28" s="422"/>
      <c r="C28" s="422"/>
      <c r="D28" s="422"/>
      <c r="E28" s="499"/>
      <c r="F28" s="499"/>
      <c r="G28" s="200"/>
      <c r="H28" s="202"/>
      <c r="I28" s="202"/>
      <c r="J28" s="202"/>
      <c r="K28" s="6"/>
    </row>
    <row r="29" spans="2:11" ht="31.5" customHeight="1">
      <c r="B29" s="465"/>
      <c r="C29" s="465"/>
      <c r="D29" s="465"/>
      <c r="E29" s="421"/>
      <c r="F29" s="421"/>
      <c r="G29" s="175"/>
      <c r="H29" s="201"/>
      <c r="I29" s="201"/>
      <c r="J29" s="201"/>
      <c r="K29" s="6"/>
    </row>
    <row r="30" spans="2:11" ht="21">
      <c r="B30" s="422"/>
      <c r="C30" s="422"/>
      <c r="D30" s="422"/>
      <c r="E30" s="499"/>
      <c r="F30" s="499"/>
      <c r="G30" s="200"/>
      <c r="H30" s="202"/>
      <c r="I30" s="202"/>
      <c r="J30" s="202"/>
      <c r="K30" s="6"/>
    </row>
    <row r="31" spans="2:11" ht="39.75" customHeight="1">
      <c r="B31" s="465"/>
      <c r="C31" s="465"/>
      <c r="D31" s="465"/>
      <c r="E31" s="421"/>
      <c r="F31" s="421"/>
      <c r="G31" s="175"/>
      <c r="H31" s="201"/>
      <c r="I31" s="201"/>
      <c r="J31" s="201"/>
      <c r="K31" s="6"/>
    </row>
    <row r="32" spans="2:11" ht="21">
      <c r="B32" s="422"/>
      <c r="C32" s="422"/>
      <c r="D32" s="422"/>
      <c r="E32" s="419"/>
      <c r="F32" s="419"/>
      <c r="G32" s="56"/>
      <c r="H32" s="202"/>
      <c r="I32" s="202"/>
      <c r="J32" s="202"/>
      <c r="K32" s="6"/>
    </row>
  </sheetData>
  <sheetProtection/>
  <mergeCells count="69">
    <mergeCell ref="E22:F22"/>
    <mergeCell ref="H14:J14"/>
    <mergeCell ref="I5:J5"/>
    <mergeCell ref="J6:K6"/>
    <mergeCell ref="H22:K22"/>
    <mergeCell ref="B12:G12"/>
    <mergeCell ref="B13:G13"/>
    <mergeCell ref="H12:J12"/>
    <mergeCell ref="H10:J10"/>
    <mergeCell ref="B14:G14"/>
    <mergeCell ref="B8:G9"/>
    <mergeCell ref="H8:J8"/>
    <mergeCell ref="H9:J9"/>
    <mergeCell ref="H11:J11"/>
    <mergeCell ref="B10:G10"/>
    <mergeCell ref="B11:G11"/>
    <mergeCell ref="H24:K24"/>
    <mergeCell ref="B23:D23"/>
    <mergeCell ref="E23:F23"/>
    <mergeCell ref="B15:G15"/>
    <mergeCell ref="H15:J15"/>
    <mergeCell ref="G3:H3"/>
    <mergeCell ref="I3:K3"/>
    <mergeCell ref="H13:J13"/>
    <mergeCell ref="H20:J20"/>
    <mergeCell ref="B22:D22"/>
    <mergeCell ref="D2:K2"/>
    <mergeCell ref="A2:C2"/>
    <mergeCell ref="A7:K7"/>
    <mergeCell ref="A5:E5"/>
    <mergeCell ref="G6:I6"/>
    <mergeCell ref="G5:H5"/>
    <mergeCell ref="E31:F31"/>
    <mergeCell ref="B27:D27"/>
    <mergeCell ref="E27:F27"/>
    <mergeCell ref="B28:D28"/>
    <mergeCell ref="A1:K1"/>
    <mergeCell ref="A8:A9"/>
    <mergeCell ref="K8:K9"/>
    <mergeCell ref="A3:C3"/>
    <mergeCell ref="A6:D6"/>
    <mergeCell ref="D3:F3"/>
    <mergeCell ref="E29:F29"/>
    <mergeCell ref="B26:D26"/>
    <mergeCell ref="E26:F26"/>
    <mergeCell ref="B29:D29"/>
    <mergeCell ref="E28:F28"/>
    <mergeCell ref="B32:D32"/>
    <mergeCell ref="E32:F32"/>
    <mergeCell ref="B30:D30"/>
    <mergeCell ref="E30:F30"/>
    <mergeCell ref="B31:D31"/>
    <mergeCell ref="A20:A21"/>
    <mergeCell ref="B18:G18"/>
    <mergeCell ref="H18:J18"/>
    <mergeCell ref="B19:G19"/>
    <mergeCell ref="H19:J19"/>
    <mergeCell ref="B21:J21"/>
    <mergeCell ref="B20:G20"/>
    <mergeCell ref="H26:K26"/>
    <mergeCell ref="B16:G16"/>
    <mergeCell ref="H16:J16"/>
    <mergeCell ref="B17:G17"/>
    <mergeCell ref="H17:J17"/>
    <mergeCell ref="E24:F24"/>
    <mergeCell ref="B24:D24"/>
    <mergeCell ref="B25:D25"/>
    <mergeCell ref="E25:F25"/>
    <mergeCell ref="H25:K25"/>
  </mergeCells>
  <printOptions/>
  <pageMargins left="0.5905511811023623" right="0.1968503937007874" top="0.6692913385826772" bottom="0.6692913385826772" header="0.1968503937007874" footer="0.5118110236220472"/>
  <pageSetup horizontalDpi="300" verticalDpi="300" orientation="portrait" paperSize="9" scale="97" r:id="rId1"/>
  <headerFooter alignWithMargins="0">
    <oddHeader>&amp;R&amp;"TH SarabunPSK,ธรรมดา"&amp;12&amp;F &amp;14
แบบ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Y34"/>
  <sheetViews>
    <sheetView zoomScale="90" zoomScaleNormal="90" zoomScalePageLayoutView="0" workbookViewId="0" topLeftCell="A10">
      <selection activeCell="G35" sqref="G35"/>
    </sheetView>
  </sheetViews>
  <sheetFormatPr defaultColWidth="10.28125" defaultRowHeight="12.75"/>
  <cols>
    <col min="1" max="1" width="9.140625" style="207" customWidth="1"/>
    <col min="2" max="2" width="4.140625" style="207" customWidth="1"/>
    <col min="3" max="3" width="7.7109375" style="207" customWidth="1"/>
    <col min="4" max="4" width="4.140625" style="207" customWidth="1"/>
    <col min="5" max="5" width="13.140625" style="207" customWidth="1"/>
    <col min="6" max="6" width="6.7109375" style="207" customWidth="1"/>
    <col min="7" max="7" width="13.140625" style="207" customWidth="1"/>
    <col min="8" max="8" width="3.140625" style="207" customWidth="1"/>
    <col min="9" max="9" width="12.7109375" style="207" customWidth="1"/>
    <col min="10" max="10" width="7.57421875" style="212" customWidth="1"/>
    <col min="11" max="11" width="8.00390625" style="207" customWidth="1"/>
    <col min="12" max="12" width="8.28125" style="207" customWidth="1"/>
    <col min="13" max="13" width="12.8515625" style="207" customWidth="1"/>
    <col min="14" max="15" width="10.28125" style="207" hidden="1" customWidth="1"/>
    <col min="16" max="16" width="20.8515625" style="207" hidden="1" customWidth="1"/>
    <col min="17" max="17" width="13.28125" style="207" hidden="1" customWidth="1"/>
    <col min="18" max="20" width="10.28125" style="207" hidden="1" customWidth="1"/>
    <col min="21" max="21" width="23.00390625" style="276" hidden="1" customWidth="1"/>
    <col min="22" max="23" width="10.28125" style="207" hidden="1" customWidth="1"/>
    <col min="24" max="24" width="23.140625" style="207" hidden="1" customWidth="1"/>
    <col min="25" max="25" width="16.421875" style="207" hidden="1" customWidth="1"/>
    <col min="26" max="26" width="0.2890625" style="207" customWidth="1"/>
    <col min="27" max="29" width="10.28125" style="207" customWidth="1"/>
    <col min="30" max="16384" width="10.28125" style="207" customWidth="1"/>
  </cols>
  <sheetData>
    <row r="1" spans="1:15" ht="30" customHeight="1">
      <c r="A1" s="544" t="s">
        <v>215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206"/>
      <c r="N1" s="206"/>
      <c r="O1" s="206"/>
    </row>
    <row r="2" spans="1:21" s="283" customFormat="1" ht="21">
      <c r="A2" s="277" t="s">
        <v>255</v>
      </c>
      <c r="B2" s="278"/>
      <c r="C2" s="279" t="str">
        <f>'ปร.4(ก)'!C2:M2</f>
        <v>แบบ สปช. 301/26 (ปี 2539)</v>
      </c>
      <c r="D2" s="278"/>
      <c r="E2" s="278"/>
      <c r="F2" s="278"/>
      <c r="G2" s="278"/>
      <c r="H2" s="278"/>
      <c r="I2" s="278"/>
      <c r="J2" s="278"/>
      <c r="K2" s="278"/>
      <c r="L2" s="278"/>
      <c r="M2" s="280"/>
      <c r="N2" s="281"/>
      <c r="O2" s="280"/>
      <c r="P2" s="279"/>
      <c r="Q2" s="282"/>
      <c r="U2" s="284"/>
    </row>
    <row r="3" spans="1:21" s="283" customFormat="1" ht="21">
      <c r="A3" s="277" t="s">
        <v>1</v>
      </c>
      <c r="B3" s="278"/>
      <c r="C3" s="545" t="str">
        <f>'ปร.4(ก)'!D3</f>
        <v>โรงเรียนขามแก่นนคร</v>
      </c>
      <c r="D3" s="545"/>
      <c r="E3" s="545"/>
      <c r="F3" s="545"/>
      <c r="G3" s="545"/>
      <c r="H3" s="545"/>
      <c r="I3" s="545"/>
      <c r="J3" s="286" t="s">
        <v>12</v>
      </c>
      <c r="K3" s="545" t="str">
        <f>'ปร.4(ก)'!J3</f>
        <v>ขอนแก่น</v>
      </c>
      <c r="L3" s="545"/>
      <c r="M3" s="280"/>
      <c r="N3" s="287"/>
      <c r="O3" s="285"/>
      <c r="Q3" s="282"/>
      <c r="U3" s="284"/>
    </row>
    <row r="4" spans="1:21" s="283" customFormat="1" ht="21">
      <c r="A4" s="277" t="s">
        <v>2</v>
      </c>
      <c r="B4" s="288"/>
      <c r="C4" s="289"/>
      <c r="D4" s="289"/>
      <c r="E4" s="288"/>
      <c r="F4" s="289"/>
      <c r="G4" s="239" t="s">
        <v>0</v>
      </c>
      <c r="H4" s="288"/>
      <c r="I4" s="289"/>
      <c r="J4" s="289"/>
      <c r="K4" s="289"/>
      <c r="L4" s="289"/>
      <c r="M4" s="280"/>
      <c r="N4" s="281"/>
      <c r="O4" s="280"/>
      <c r="Q4" s="282"/>
      <c r="U4" s="284"/>
    </row>
    <row r="5" spans="1:21" s="283" customFormat="1" ht="9.75" customHeight="1" thickBot="1">
      <c r="A5" s="546"/>
      <c r="B5" s="546"/>
      <c r="C5" s="546"/>
      <c r="D5" s="546"/>
      <c r="E5" s="546"/>
      <c r="F5" s="546"/>
      <c r="G5" s="546"/>
      <c r="H5" s="546"/>
      <c r="I5" s="546"/>
      <c r="J5" s="546"/>
      <c r="K5" s="546"/>
      <c r="L5" s="546"/>
      <c r="M5" s="280"/>
      <c r="N5" s="281"/>
      <c r="O5" s="280"/>
      <c r="Q5" s="282"/>
      <c r="U5" s="284"/>
    </row>
    <row r="6" spans="1:12" ht="21.75" customHeight="1">
      <c r="A6" s="538" t="s">
        <v>8</v>
      </c>
      <c r="B6" s="539"/>
      <c r="C6" s="539"/>
      <c r="D6" s="539"/>
      <c r="E6" s="539"/>
      <c r="F6" s="539"/>
      <c r="G6" s="539"/>
      <c r="H6" s="539"/>
      <c r="I6" s="539"/>
      <c r="J6" s="539"/>
      <c r="K6" s="240" t="s">
        <v>203</v>
      </c>
      <c r="L6" s="542" t="s">
        <v>204</v>
      </c>
    </row>
    <row r="7" spans="1:25" ht="21.75" customHeight="1" thickBot="1">
      <c r="A7" s="540"/>
      <c r="B7" s="541"/>
      <c r="C7" s="541"/>
      <c r="D7" s="541"/>
      <c r="E7" s="541"/>
      <c r="F7" s="541"/>
      <c r="G7" s="541"/>
      <c r="H7" s="541"/>
      <c r="I7" s="541"/>
      <c r="J7" s="541"/>
      <c r="K7" s="241" t="s">
        <v>205</v>
      </c>
      <c r="L7" s="543"/>
      <c r="U7" s="276">
        <v>0</v>
      </c>
      <c r="V7" s="207">
        <f>V8</f>
        <v>1.3074</v>
      </c>
      <c r="X7" s="290">
        <v>0</v>
      </c>
      <c r="Y7" s="291">
        <v>500000</v>
      </c>
    </row>
    <row r="8" spans="1:25" ht="21.75" thickBot="1">
      <c r="A8" s="547"/>
      <c r="B8" s="549" t="s">
        <v>323</v>
      </c>
      <c r="C8" s="549"/>
      <c r="D8" s="549"/>
      <c r="E8" s="549"/>
      <c r="F8" s="549"/>
      <c r="G8" s="549"/>
      <c r="H8" s="549"/>
      <c r="I8" s="549"/>
      <c r="J8" s="242">
        <v>0</v>
      </c>
      <c r="K8" s="243" t="s">
        <v>206</v>
      </c>
      <c r="L8" s="244">
        <f aca="true" t="shared" si="0" ref="L8:L31">V8</f>
        <v>1.3074</v>
      </c>
      <c r="P8" s="292">
        <f>+Sheet1!G2</f>
        <v>0</v>
      </c>
      <c r="Q8" s="208"/>
      <c r="U8" s="293">
        <v>500000</v>
      </c>
      <c r="V8" s="294">
        <f>+Sheet1!H6</f>
        <v>1.3074</v>
      </c>
      <c r="X8" s="291">
        <v>500000</v>
      </c>
      <c r="Y8" s="291">
        <v>1000000</v>
      </c>
    </row>
    <row r="9" spans="1:25" ht="21.75" thickBot="1">
      <c r="A9" s="547"/>
      <c r="B9" s="549" t="s">
        <v>324</v>
      </c>
      <c r="C9" s="549"/>
      <c r="D9" s="549"/>
      <c r="E9" s="549"/>
      <c r="F9" s="549"/>
      <c r="G9" s="549"/>
      <c r="H9" s="549"/>
      <c r="I9" s="549"/>
      <c r="J9" s="242">
        <v>0</v>
      </c>
      <c r="K9" s="245">
        <v>1</v>
      </c>
      <c r="L9" s="295">
        <f t="shared" si="0"/>
        <v>1.305</v>
      </c>
      <c r="U9" s="296">
        <v>1000000</v>
      </c>
      <c r="V9" s="297">
        <f>+Sheet1!H7</f>
        <v>1.305</v>
      </c>
      <c r="X9" s="291">
        <v>1000000</v>
      </c>
      <c r="Y9" s="291">
        <v>2000000</v>
      </c>
    </row>
    <row r="10" spans="1:25" s="209" customFormat="1" ht="21.75" thickBot="1">
      <c r="A10" s="547"/>
      <c r="B10" s="549" t="s">
        <v>325</v>
      </c>
      <c r="C10" s="549"/>
      <c r="D10" s="549"/>
      <c r="E10" s="549"/>
      <c r="F10" s="549"/>
      <c r="G10" s="549"/>
      <c r="H10" s="549"/>
      <c r="I10" s="549"/>
      <c r="J10" s="242">
        <v>0.06</v>
      </c>
      <c r="K10" s="245">
        <v>2</v>
      </c>
      <c r="L10" s="244">
        <f t="shared" si="0"/>
        <v>1.3035</v>
      </c>
      <c r="N10" s="298"/>
      <c r="O10" s="299" t="s">
        <v>237</v>
      </c>
      <c r="P10" s="300">
        <f>P8</f>
        <v>0</v>
      </c>
      <c r="Q10" s="207"/>
      <c r="S10" s="301"/>
      <c r="U10" s="296">
        <v>2000000</v>
      </c>
      <c r="V10" s="302">
        <f>+Sheet1!H8</f>
        <v>1.3035</v>
      </c>
      <c r="X10" s="291">
        <v>2000000</v>
      </c>
      <c r="Y10" s="291">
        <v>5000000</v>
      </c>
    </row>
    <row r="11" spans="1:25" s="209" customFormat="1" ht="21.75" thickBot="1">
      <c r="A11" s="548"/>
      <c r="B11" s="550" t="s">
        <v>326</v>
      </c>
      <c r="C11" s="550"/>
      <c r="D11" s="550"/>
      <c r="E11" s="550"/>
      <c r="F11" s="550"/>
      <c r="G11" s="550"/>
      <c r="H11" s="550"/>
      <c r="I11" s="550"/>
      <c r="J11" s="242">
        <v>0.07</v>
      </c>
      <c r="K11" s="245">
        <v>5</v>
      </c>
      <c r="L11" s="244">
        <f t="shared" si="0"/>
        <v>1.3003</v>
      </c>
      <c r="N11" s="298"/>
      <c r="O11" s="303" t="s">
        <v>239</v>
      </c>
      <c r="P11" s="304">
        <f>VLOOKUP(P8,U7:V31,1)</f>
        <v>0</v>
      </c>
      <c r="Q11" s="305" t="s">
        <v>241</v>
      </c>
      <c r="R11" s="306">
        <f>VLOOKUP(P11,U7:V31,2)</f>
        <v>1.3074</v>
      </c>
      <c r="U11" s="296">
        <v>5000000</v>
      </c>
      <c r="V11" s="297">
        <f>+Sheet1!H9</f>
        <v>1.3003</v>
      </c>
      <c r="X11" s="291">
        <v>5000000</v>
      </c>
      <c r="Y11" s="307">
        <v>10000000</v>
      </c>
    </row>
    <row r="12" spans="1:25" s="209" customFormat="1" ht="21.75" customHeight="1" thickBot="1">
      <c r="A12" s="551" t="s">
        <v>207</v>
      </c>
      <c r="B12" s="552"/>
      <c r="C12" s="552"/>
      <c r="D12" s="552"/>
      <c r="E12" s="552"/>
      <c r="F12" s="552"/>
      <c r="G12" s="552"/>
      <c r="H12" s="552"/>
      <c r="I12" s="552"/>
      <c r="J12" s="553"/>
      <c r="K12" s="246">
        <v>10</v>
      </c>
      <c r="L12" s="244">
        <f t="shared" si="0"/>
        <v>1.2943</v>
      </c>
      <c r="N12" s="298"/>
      <c r="O12" s="308" t="s">
        <v>240</v>
      </c>
      <c r="P12" s="309">
        <f>VLOOKUP(P11,X7:Y31,2)</f>
        <v>500000</v>
      </c>
      <c r="Q12" s="310" t="s">
        <v>242</v>
      </c>
      <c r="R12" s="311">
        <f>VLOOKUP(P12,U7:V31,2)</f>
        <v>1.3074</v>
      </c>
      <c r="U12" s="312">
        <v>10000000</v>
      </c>
      <c r="V12" s="302">
        <f>+Sheet1!H10</f>
        <v>1.2943</v>
      </c>
      <c r="X12" s="307">
        <v>10000000</v>
      </c>
      <c r="Y12" s="307">
        <v>15000000</v>
      </c>
    </row>
    <row r="13" spans="1:25" s="209" customFormat="1" ht="21.75" customHeight="1">
      <c r="A13" s="554"/>
      <c r="B13" s="555"/>
      <c r="C13" s="555"/>
      <c r="D13" s="555"/>
      <c r="E13" s="555"/>
      <c r="F13" s="555"/>
      <c r="G13" s="555"/>
      <c r="H13" s="555"/>
      <c r="I13" s="555"/>
      <c r="J13" s="556"/>
      <c r="K13" s="246">
        <v>15</v>
      </c>
      <c r="L13" s="244">
        <f t="shared" si="0"/>
        <v>1.2594</v>
      </c>
      <c r="N13" s="207"/>
      <c r="Q13" s="207"/>
      <c r="U13" s="312">
        <v>15000000</v>
      </c>
      <c r="V13" s="297">
        <f>+Sheet1!H11</f>
        <v>1.2594</v>
      </c>
      <c r="X13" s="307">
        <v>15000000</v>
      </c>
      <c r="Y13" s="291">
        <v>20000000</v>
      </c>
    </row>
    <row r="14" spans="1:25" s="209" customFormat="1" ht="21.75" customHeight="1">
      <c r="A14" s="528" t="s">
        <v>230</v>
      </c>
      <c r="B14" s="529"/>
      <c r="C14" s="529"/>
      <c r="D14" s="529"/>
      <c r="E14" s="534" t="s">
        <v>232</v>
      </c>
      <c r="F14" s="537" t="s">
        <v>235</v>
      </c>
      <c r="G14" s="529"/>
      <c r="H14" s="529"/>
      <c r="I14" s="534" t="s">
        <v>231</v>
      </c>
      <c r="J14" s="571"/>
      <c r="K14" s="245">
        <v>20</v>
      </c>
      <c r="L14" s="244">
        <f t="shared" si="0"/>
        <v>1.2518</v>
      </c>
      <c r="N14" s="207"/>
      <c r="Q14" s="207"/>
      <c r="U14" s="296">
        <v>20000000</v>
      </c>
      <c r="V14" s="302">
        <f>+Sheet1!H12</f>
        <v>1.2518</v>
      </c>
      <c r="X14" s="291">
        <v>20000000</v>
      </c>
      <c r="Y14" s="291">
        <v>25000000</v>
      </c>
    </row>
    <row r="15" spans="1:25" s="209" customFormat="1" ht="21" customHeight="1">
      <c r="A15" s="530"/>
      <c r="B15" s="531"/>
      <c r="C15" s="531"/>
      <c r="D15" s="531"/>
      <c r="E15" s="535"/>
      <c r="F15" s="533"/>
      <c r="G15" s="533"/>
      <c r="H15" s="533"/>
      <c r="I15" s="535"/>
      <c r="J15" s="566"/>
      <c r="K15" s="245">
        <v>25</v>
      </c>
      <c r="L15" s="244">
        <f t="shared" si="0"/>
        <v>1.2248</v>
      </c>
      <c r="N15" s="207"/>
      <c r="Q15" s="207" t="s">
        <v>238</v>
      </c>
      <c r="U15" s="296">
        <v>25000000</v>
      </c>
      <c r="V15" s="297">
        <f>+Sheet1!H13</f>
        <v>1.2248</v>
      </c>
      <c r="X15" s="291">
        <v>25000000</v>
      </c>
      <c r="Y15" s="291">
        <v>30000000</v>
      </c>
    </row>
    <row r="16" spans="1:25" s="209" customFormat="1" ht="21" customHeight="1">
      <c r="A16" s="532"/>
      <c r="B16" s="533"/>
      <c r="C16" s="533"/>
      <c r="D16" s="533"/>
      <c r="E16" s="536"/>
      <c r="F16" s="573" t="s">
        <v>208</v>
      </c>
      <c r="G16" s="573"/>
      <c r="H16" s="573"/>
      <c r="I16" s="536"/>
      <c r="J16" s="572"/>
      <c r="K16" s="245">
        <v>30</v>
      </c>
      <c r="L16" s="244">
        <f t="shared" si="0"/>
        <v>1.2164</v>
      </c>
      <c r="N16" s="207"/>
      <c r="Q16" s="207"/>
      <c r="R16" s="209" t="s">
        <v>238</v>
      </c>
      <c r="U16" s="296">
        <v>30000000</v>
      </c>
      <c r="V16" s="302">
        <f>+Sheet1!H14</f>
        <v>1.2164</v>
      </c>
      <c r="X16" s="291">
        <v>30000000</v>
      </c>
      <c r="Y16" s="291">
        <v>40000000</v>
      </c>
    </row>
    <row r="17" spans="1:25" s="209" customFormat="1" ht="21.75" thickBot="1">
      <c r="A17" s="558" t="s">
        <v>243</v>
      </c>
      <c r="B17" s="248" t="s">
        <v>209</v>
      </c>
      <c r="C17" s="248"/>
      <c r="D17" s="248"/>
      <c r="E17" s="248"/>
      <c r="F17" s="248"/>
      <c r="G17" s="249" t="s">
        <v>244</v>
      </c>
      <c r="H17" s="561">
        <f>+Sheet1!G2</f>
        <v>0</v>
      </c>
      <c r="I17" s="562"/>
      <c r="J17" s="563"/>
      <c r="K17" s="245">
        <v>40</v>
      </c>
      <c r="L17" s="244">
        <f t="shared" si="0"/>
        <v>1.2161</v>
      </c>
      <c r="N17" s="207"/>
      <c r="Q17" s="207"/>
      <c r="U17" s="296">
        <v>40000000</v>
      </c>
      <c r="V17" s="297">
        <f>+Sheet1!H15</f>
        <v>1.2161</v>
      </c>
      <c r="X17" s="291">
        <v>40000000</v>
      </c>
      <c r="Y17" s="291">
        <v>50000000</v>
      </c>
    </row>
    <row r="18" spans="1:25" s="209" customFormat="1" ht="21.75" thickBot="1">
      <c r="A18" s="559"/>
      <c r="B18" s="251" t="s">
        <v>210</v>
      </c>
      <c r="C18" s="251"/>
      <c r="D18" s="251"/>
      <c r="E18" s="251"/>
      <c r="F18" s="251"/>
      <c r="G18" s="252" t="s">
        <v>244</v>
      </c>
      <c r="H18" s="564">
        <f>P11</f>
        <v>0</v>
      </c>
      <c r="I18" s="565"/>
      <c r="J18" s="566"/>
      <c r="K18" s="245">
        <v>50</v>
      </c>
      <c r="L18" s="244">
        <f t="shared" si="0"/>
        <v>1.2159</v>
      </c>
      <c r="N18" s="207"/>
      <c r="P18" s="313">
        <f>+(($C$23-$E$23)*($G$23-$I$23))/($E$24-$G$24)</f>
        <v>0</v>
      </c>
      <c r="Q18" s="207"/>
      <c r="U18" s="296">
        <v>50000000</v>
      </c>
      <c r="V18" s="302">
        <f>+Sheet1!H16</f>
        <v>1.2159</v>
      </c>
      <c r="X18" s="291">
        <v>50000000</v>
      </c>
      <c r="Y18" s="291">
        <v>60000000</v>
      </c>
    </row>
    <row r="19" spans="1:25" s="209" customFormat="1" ht="21.75" thickBot="1">
      <c r="A19" s="559"/>
      <c r="B19" s="251" t="s">
        <v>211</v>
      </c>
      <c r="C19" s="251"/>
      <c r="D19" s="251"/>
      <c r="E19" s="251"/>
      <c r="F19" s="251"/>
      <c r="G19" s="252" t="s">
        <v>244</v>
      </c>
      <c r="H19" s="564">
        <f>P12</f>
        <v>500000</v>
      </c>
      <c r="I19" s="565"/>
      <c r="J19" s="566"/>
      <c r="K19" s="245">
        <v>60</v>
      </c>
      <c r="L19" s="244">
        <f t="shared" si="0"/>
        <v>1.2061</v>
      </c>
      <c r="N19" s="207"/>
      <c r="P19" s="314">
        <f>ROUNDDOWN(P18,4)</f>
        <v>0</v>
      </c>
      <c r="Q19" s="315"/>
      <c r="U19" s="296">
        <v>60000000</v>
      </c>
      <c r="V19" s="297">
        <f>+Sheet1!H17</f>
        <v>1.2061</v>
      </c>
      <c r="X19" s="291">
        <v>60000000</v>
      </c>
      <c r="Y19" s="291">
        <v>70000000</v>
      </c>
    </row>
    <row r="20" spans="1:25" s="209" customFormat="1" ht="21.75" thickBot="1">
      <c r="A20" s="559"/>
      <c r="B20" s="251" t="s">
        <v>212</v>
      </c>
      <c r="C20" s="251"/>
      <c r="D20" s="251"/>
      <c r="E20" s="251"/>
      <c r="F20" s="251"/>
      <c r="G20" s="252" t="s">
        <v>244</v>
      </c>
      <c r="H20" s="567">
        <f>R11</f>
        <v>1.3074</v>
      </c>
      <c r="I20" s="567"/>
      <c r="J20" s="568"/>
      <c r="K20" s="245">
        <v>70</v>
      </c>
      <c r="L20" s="295">
        <f t="shared" si="0"/>
        <v>1.205</v>
      </c>
      <c r="N20" s="207"/>
      <c r="P20" s="316">
        <f>+A23-P19</f>
        <v>1.3074</v>
      </c>
      <c r="Q20" s="207"/>
      <c r="U20" s="296">
        <v>70000000</v>
      </c>
      <c r="V20" s="317">
        <f>+Sheet1!H18</f>
        <v>1.205</v>
      </c>
      <c r="X20" s="291">
        <v>70000000</v>
      </c>
      <c r="Y20" s="291">
        <v>80000000</v>
      </c>
    </row>
    <row r="21" spans="1:25" s="209" customFormat="1" ht="21">
      <c r="A21" s="560"/>
      <c r="B21" s="253" t="s">
        <v>213</v>
      </c>
      <c r="C21" s="253"/>
      <c r="D21" s="253"/>
      <c r="E21" s="253"/>
      <c r="F21" s="253"/>
      <c r="G21" s="254" t="s">
        <v>244</v>
      </c>
      <c r="H21" s="569">
        <f>R12</f>
        <v>1.3074</v>
      </c>
      <c r="I21" s="569"/>
      <c r="J21" s="570"/>
      <c r="K21" s="245">
        <v>80</v>
      </c>
      <c r="L21" s="295">
        <f t="shared" si="0"/>
        <v>1.205</v>
      </c>
      <c r="N21" s="207"/>
      <c r="Q21" s="318"/>
      <c r="U21" s="296">
        <v>80000000</v>
      </c>
      <c r="V21" s="297">
        <f>+Sheet1!H19</f>
        <v>1.205</v>
      </c>
      <c r="X21" s="291">
        <v>80000000</v>
      </c>
      <c r="Y21" s="291">
        <v>90000000</v>
      </c>
    </row>
    <row r="22" spans="1:25" s="209" customFormat="1" ht="21">
      <c r="A22" s="255"/>
      <c r="B22" s="256" t="s">
        <v>245</v>
      </c>
      <c r="C22" s="257"/>
      <c r="D22" s="257"/>
      <c r="E22" s="257"/>
      <c r="F22" s="257"/>
      <c r="G22" s="257"/>
      <c r="H22" s="257"/>
      <c r="I22" s="257"/>
      <c r="J22" s="258"/>
      <c r="K22" s="245">
        <v>90</v>
      </c>
      <c r="L22" s="244">
        <f t="shared" si="0"/>
        <v>1.2049</v>
      </c>
      <c r="N22" s="207"/>
      <c r="Q22" s="207"/>
      <c r="U22" s="296">
        <v>90000000</v>
      </c>
      <c r="V22" s="302">
        <f>+Sheet1!H20</f>
        <v>1.2049</v>
      </c>
      <c r="X22" s="291">
        <v>90000000</v>
      </c>
      <c r="Y22" s="291">
        <v>100000000</v>
      </c>
    </row>
    <row r="23" spans="1:25" s="209" customFormat="1" ht="21">
      <c r="A23" s="259">
        <f>R11</f>
        <v>1.3074</v>
      </c>
      <c r="B23" s="260" t="s">
        <v>251</v>
      </c>
      <c r="C23" s="261">
        <f>R11</f>
        <v>1.3074</v>
      </c>
      <c r="D23" s="261" t="s">
        <v>188</v>
      </c>
      <c r="E23" s="319">
        <f>R12</f>
        <v>1.3074</v>
      </c>
      <c r="F23" s="320" t="s">
        <v>248</v>
      </c>
      <c r="G23" s="320">
        <f>P10</f>
        <v>0</v>
      </c>
      <c r="H23" s="320" t="s">
        <v>188</v>
      </c>
      <c r="I23" s="262">
        <f>P11</f>
        <v>0</v>
      </c>
      <c r="J23" s="263" t="s">
        <v>247</v>
      </c>
      <c r="K23" s="245">
        <v>100</v>
      </c>
      <c r="L23" s="244">
        <f t="shared" si="0"/>
        <v>1.2049</v>
      </c>
      <c r="N23" s="207"/>
      <c r="U23" s="296">
        <v>100000000</v>
      </c>
      <c r="V23" s="297">
        <f>+Sheet1!H21</f>
        <v>1.2049</v>
      </c>
      <c r="X23" s="291">
        <v>100000000</v>
      </c>
      <c r="Y23" s="291">
        <v>150000000</v>
      </c>
    </row>
    <row r="24" spans="1:25" s="209" customFormat="1" ht="21">
      <c r="A24" s="250"/>
      <c r="B24" s="264"/>
      <c r="C24" s="264"/>
      <c r="D24" s="260" t="s">
        <v>246</v>
      </c>
      <c r="E24" s="265">
        <f>P12</f>
        <v>500000</v>
      </c>
      <c r="F24" s="264" t="s">
        <v>188</v>
      </c>
      <c r="G24" s="265">
        <f>P11</f>
        <v>0</v>
      </c>
      <c r="H24" s="266" t="s">
        <v>247</v>
      </c>
      <c r="I24" s="264"/>
      <c r="J24" s="267"/>
      <c r="K24" s="245">
        <v>150</v>
      </c>
      <c r="L24" s="244">
        <f t="shared" si="0"/>
        <v>1.2023</v>
      </c>
      <c r="N24" s="207"/>
      <c r="Q24" s="207"/>
      <c r="U24" s="296">
        <v>150000000</v>
      </c>
      <c r="V24" s="302">
        <f>+Sheet1!H22</f>
        <v>1.2023</v>
      </c>
      <c r="X24" s="291">
        <v>150000000</v>
      </c>
      <c r="Y24" s="291">
        <v>200000000</v>
      </c>
    </row>
    <row r="25" spans="1:25" s="209" customFormat="1" ht="21.75" customHeight="1">
      <c r="A25" s="250"/>
      <c r="B25" s="268"/>
      <c r="C25" s="260"/>
      <c r="D25" s="260"/>
      <c r="E25" s="260"/>
      <c r="F25" s="321"/>
      <c r="G25" s="321"/>
      <c r="H25" s="321"/>
      <c r="I25" s="321"/>
      <c r="J25" s="269"/>
      <c r="K25" s="245">
        <v>200</v>
      </c>
      <c r="L25" s="244">
        <f t="shared" si="0"/>
        <v>1.2023</v>
      </c>
      <c r="N25" s="207"/>
      <c r="Q25" s="206"/>
      <c r="R25" s="210"/>
      <c r="U25" s="296">
        <v>200000000</v>
      </c>
      <c r="V25" s="297">
        <f>+Sheet1!H23</f>
        <v>1.2023</v>
      </c>
      <c r="X25" s="291">
        <v>200000000</v>
      </c>
      <c r="Y25" s="291">
        <v>250000000</v>
      </c>
    </row>
    <row r="26" spans="1:25" s="209" customFormat="1" ht="21">
      <c r="A26" s="250"/>
      <c r="B26" s="264"/>
      <c r="C26" s="270" t="s">
        <v>249</v>
      </c>
      <c r="D26" s="264"/>
      <c r="E26" s="264"/>
      <c r="F26" s="264"/>
      <c r="G26" s="265">
        <f>P8</f>
        <v>0</v>
      </c>
      <c r="H26" s="264"/>
      <c r="I26" s="266" t="s">
        <v>233</v>
      </c>
      <c r="J26" s="264"/>
      <c r="K26" s="245">
        <v>250</v>
      </c>
      <c r="L26" s="244">
        <f t="shared" si="0"/>
        <v>1.2013</v>
      </c>
      <c r="N26" s="207"/>
      <c r="Q26" s="206"/>
      <c r="R26" s="210"/>
      <c r="U26" s="296">
        <v>250000000</v>
      </c>
      <c r="V26" s="302">
        <f>+Sheet1!H24</f>
        <v>1.2013</v>
      </c>
      <c r="X26" s="291">
        <v>250000000</v>
      </c>
      <c r="Y26" s="291">
        <v>300000000</v>
      </c>
    </row>
    <row r="27" spans="1:25" s="209" customFormat="1" ht="21.75" thickBot="1">
      <c r="A27" s="250"/>
      <c r="B27" s="247"/>
      <c r="C27" s="270" t="s">
        <v>250</v>
      </c>
      <c r="D27" s="247"/>
      <c r="E27" s="247"/>
      <c r="F27" s="247"/>
      <c r="G27" s="271">
        <f>+P20</f>
        <v>1.3074</v>
      </c>
      <c r="H27" s="247"/>
      <c r="I27" s="247"/>
      <c r="J27" s="247"/>
      <c r="K27" s="245">
        <v>300</v>
      </c>
      <c r="L27" s="244">
        <f t="shared" si="0"/>
        <v>1.1951</v>
      </c>
      <c r="N27" s="207"/>
      <c r="Q27" s="206"/>
      <c r="R27" s="210"/>
      <c r="U27" s="296">
        <v>300000000</v>
      </c>
      <c r="V27" s="297">
        <f>+Sheet1!H25</f>
        <v>1.1951</v>
      </c>
      <c r="X27" s="291">
        <v>300000000</v>
      </c>
      <c r="Y27" s="291">
        <v>350000000</v>
      </c>
    </row>
    <row r="28" spans="1:25" s="209" customFormat="1" ht="21.75" thickTop="1">
      <c r="A28" s="250"/>
      <c r="B28" s="247"/>
      <c r="C28" s="247"/>
      <c r="D28" s="247"/>
      <c r="E28" s="247"/>
      <c r="F28" s="247"/>
      <c r="G28" s="247"/>
      <c r="H28" s="247"/>
      <c r="I28" s="247"/>
      <c r="J28" s="247"/>
      <c r="K28" s="245">
        <v>350</v>
      </c>
      <c r="L28" s="244">
        <f t="shared" si="0"/>
        <v>1.1866</v>
      </c>
      <c r="N28" s="207"/>
      <c r="Q28" s="206"/>
      <c r="R28" s="211"/>
      <c r="U28" s="296">
        <v>350000000</v>
      </c>
      <c r="V28" s="302">
        <f>+Sheet1!H26</f>
        <v>1.1866</v>
      </c>
      <c r="X28" s="291">
        <v>350000000</v>
      </c>
      <c r="Y28" s="291">
        <v>400000000</v>
      </c>
    </row>
    <row r="29" spans="1:25" s="209" customFormat="1" ht="21">
      <c r="A29" s="250"/>
      <c r="B29" s="247"/>
      <c r="C29" s="247"/>
      <c r="D29" s="247"/>
      <c r="E29" s="247"/>
      <c r="F29" s="247"/>
      <c r="G29" s="247"/>
      <c r="H29" s="247"/>
      <c r="I29" s="247" t="s">
        <v>238</v>
      </c>
      <c r="J29" s="247"/>
      <c r="K29" s="245">
        <v>400</v>
      </c>
      <c r="L29" s="244">
        <f t="shared" si="0"/>
        <v>1.1858</v>
      </c>
      <c r="N29" s="207"/>
      <c r="Q29" s="206"/>
      <c r="R29" s="210"/>
      <c r="U29" s="296">
        <v>400000000</v>
      </c>
      <c r="V29" s="297">
        <f>+Sheet1!H27</f>
        <v>1.1858</v>
      </c>
      <c r="X29" s="291">
        <v>400000000</v>
      </c>
      <c r="Y29" s="291">
        <v>500000000</v>
      </c>
    </row>
    <row r="30" spans="1:25" s="209" customFormat="1" ht="21">
      <c r="A30" s="250"/>
      <c r="B30" s="247"/>
      <c r="C30" s="247"/>
      <c r="D30" s="247"/>
      <c r="E30" s="247"/>
      <c r="F30" s="247"/>
      <c r="G30" s="247"/>
      <c r="H30" s="247"/>
      <c r="I30" s="247"/>
      <c r="J30" s="247"/>
      <c r="K30" s="245">
        <v>500</v>
      </c>
      <c r="L30" s="244">
        <f t="shared" si="0"/>
        <v>1.1853</v>
      </c>
      <c r="N30" s="207"/>
      <c r="Q30" s="206"/>
      <c r="R30" s="210"/>
      <c r="U30" s="296">
        <v>500000000</v>
      </c>
      <c r="V30" s="302">
        <f>+Sheet1!H28</f>
        <v>1.1853</v>
      </c>
      <c r="X30" s="291">
        <v>500000000</v>
      </c>
      <c r="Y30" s="291">
        <v>500000001</v>
      </c>
    </row>
    <row r="31" spans="1:25" s="209" customFormat="1" ht="21.75" thickBot="1">
      <c r="A31" s="272"/>
      <c r="B31" s="273"/>
      <c r="C31" s="273"/>
      <c r="D31" s="273"/>
      <c r="E31" s="273"/>
      <c r="F31" s="273"/>
      <c r="G31" s="273"/>
      <c r="H31" s="273"/>
      <c r="I31" s="273"/>
      <c r="J31" s="273"/>
      <c r="K31" s="274" t="s">
        <v>214</v>
      </c>
      <c r="L31" s="275">
        <f t="shared" si="0"/>
        <v>1.1788</v>
      </c>
      <c r="N31" s="207"/>
      <c r="Q31" s="206"/>
      <c r="R31" s="210"/>
      <c r="U31" s="322">
        <v>500000001</v>
      </c>
      <c r="V31" s="323">
        <f>+Sheet1!H29</f>
        <v>1.1788</v>
      </c>
      <c r="X31" s="291">
        <v>500000001</v>
      </c>
      <c r="Y31" s="324"/>
    </row>
    <row r="32" ht="21">
      <c r="A32" s="209" t="s">
        <v>234</v>
      </c>
    </row>
    <row r="33" ht="21">
      <c r="A33" s="209" t="s">
        <v>236</v>
      </c>
    </row>
    <row r="34" spans="7:11" ht="21">
      <c r="G34" s="557" t="s">
        <v>339</v>
      </c>
      <c r="H34" s="557"/>
      <c r="I34" s="557"/>
      <c r="J34" s="557"/>
      <c r="K34" s="557"/>
    </row>
  </sheetData>
  <sheetProtection selectLockedCells="1" selectUnlockedCells="1"/>
  <mergeCells count="25">
    <mergeCell ref="G34:K34"/>
    <mergeCell ref="A17:A21"/>
    <mergeCell ref="H17:J17"/>
    <mergeCell ref="H18:J18"/>
    <mergeCell ref="H19:J19"/>
    <mergeCell ref="H20:J20"/>
    <mergeCell ref="H21:J21"/>
    <mergeCell ref="B8:I8"/>
    <mergeCell ref="B9:I9"/>
    <mergeCell ref="B10:I10"/>
    <mergeCell ref="B11:I11"/>
    <mergeCell ref="A12:J13"/>
    <mergeCell ref="I14:I16"/>
    <mergeCell ref="J14:J16"/>
    <mergeCell ref="F16:H16"/>
    <mergeCell ref="A14:D16"/>
    <mergeCell ref="E14:E16"/>
    <mergeCell ref="F14:H15"/>
    <mergeCell ref="A6:J7"/>
    <mergeCell ref="L6:L7"/>
    <mergeCell ref="A1:L1"/>
    <mergeCell ref="C3:I3"/>
    <mergeCell ref="K3:L3"/>
    <mergeCell ref="A5:L5"/>
    <mergeCell ref="A8:A11"/>
  </mergeCells>
  <printOptions horizontalCentered="1"/>
  <pageMargins left="0.44" right="0.1968503937007874" top="0.6692913385826772" bottom="0.6692913385826772" header="0.1968503937007874" footer="0.2755905511811024"/>
  <pageSetup horizontalDpi="300" verticalDpi="300" orientation="portrait" paperSize="9" r:id="rId2"/>
  <headerFooter alignWithMargins="0">
    <oddHeader>&amp;R&amp;"TH SarabunPSK,ธรรมดา"&amp;12&amp;F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G2:K30"/>
  <sheetViews>
    <sheetView zoomScalePageLayoutView="0" workbookViewId="0" topLeftCell="A1">
      <selection activeCell="A6" sqref="A6:J7"/>
    </sheetView>
  </sheetViews>
  <sheetFormatPr defaultColWidth="9.140625" defaultRowHeight="12.75"/>
  <cols>
    <col min="1" max="6" width="9.140625" style="327" customWidth="1"/>
    <col min="7" max="7" width="23.00390625" style="325" customWidth="1"/>
    <col min="8" max="9" width="10.28125" style="326" customWidth="1"/>
    <col min="10" max="10" width="23.140625" style="325" customWidth="1"/>
    <col min="11" max="11" width="18.8515625" style="325" bestFit="1" customWidth="1"/>
    <col min="12" max="16384" width="9.140625" style="327" customWidth="1"/>
  </cols>
  <sheetData>
    <row r="1" ht="21.75" thickBot="1"/>
    <row r="2" ht="21.75" thickBot="1">
      <c r="G2" s="328">
        <f>'ปร.5'!K10</f>
        <v>0</v>
      </c>
    </row>
    <row r="3" ht="21">
      <c r="G3" s="329"/>
    </row>
    <row r="4" ht="21">
      <c r="G4" s="330"/>
    </row>
    <row r="5" spans="7:11" ht="21.75" thickBot="1">
      <c r="G5" s="325">
        <v>0</v>
      </c>
      <c r="H5" s="326">
        <v>1.3074</v>
      </c>
      <c r="J5" s="331">
        <v>0</v>
      </c>
      <c r="K5" s="331">
        <v>500000</v>
      </c>
    </row>
    <row r="6" spans="7:11" ht="21">
      <c r="G6" s="332">
        <v>500000</v>
      </c>
      <c r="H6" s="333">
        <v>1.3074</v>
      </c>
      <c r="J6" s="331">
        <v>500000</v>
      </c>
      <c r="K6" s="331">
        <v>1000000</v>
      </c>
    </row>
    <row r="7" spans="7:11" ht="21">
      <c r="G7" s="334">
        <v>1000000</v>
      </c>
      <c r="H7" s="335">
        <v>1.305</v>
      </c>
      <c r="J7" s="331">
        <v>1000000</v>
      </c>
      <c r="K7" s="331">
        <v>2000000</v>
      </c>
    </row>
    <row r="8" spans="7:11" ht="21">
      <c r="G8" s="334">
        <v>2000000</v>
      </c>
      <c r="H8" s="335">
        <v>1.3035</v>
      </c>
      <c r="I8" s="336"/>
      <c r="J8" s="331">
        <v>2000000</v>
      </c>
      <c r="K8" s="331">
        <v>5000000</v>
      </c>
    </row>
    <row r="9" spans="7:11" ht="21">
      <c r="G9" s="334">
        <v>5000000</v>
      </c>
      <c r="H9" s="335">
        <v>1.3003</v>
      </c>
      <c r="I9" s="336"/>
      <c r="J9" s="331">
        <v>5000000</v>
      </c>
      <c r="K9" s="337">
        <v>10000000</v>
      </c>
    </row>
    <row r="10" spans="7:11" ht="21">
      <c r="G10" s="338">
        <v>10000000</v>
      </c>
      <c r="H10" s="339">
        <v>1.2943</v>
      </c>
      <c r="I10" s="336"/>
      <c r="J10" s="337">
        <v>10000000</v>
      </c>
      <c r="K10" s="337">
        <v>15000000</v>
      </c>
    </row>
    <row r="11" spans="7:11" ht="21">
      <c r="G11" s="338">
        <v>15000000</v>
      </c>
      <c r="H11" s="339">
        <v>1.2594</v>
      </c>
      <c r="I11" s="336"/>
      <c r="J11" s="337">
        <v>15000000</v>
      </c>
      <c r="K11" s="331">
        <v>20000000</v>
      </c>
    </row>
    <row r="12" spans="7:11" ht="21">
      <c r="G12" s="334">
        <v>20000000</v>
      </c>
      <c r="H12" s="339">
        <v>1.2518</v>
      </c>
      <c r="I12" s="336"/>
      <c r="J12" s="331">
        <v>20000000</v>
      </c>
      <c r="K12" s="331">
        <v>25000000</v>
      </c>
    </row>
    <row r="13" spans="7:11" ht="21">
      <c r="G13" s="334">
        <v>25000000</v>
      </c>
      <c r="H13" s="335">
        <v>1.2248</v>
      </c>
      <c r="I13" s="336"/>
      <c r="J13" s="331">
        <v>25000000</v>
      </c>
      <c r="K13" s="331">
        <v>30000000</v>
      </c>
    </row>
    <row r="14" spans="7:11" ht="21">
      <c r="G14" s="334">
        <v>30000000</v>
      </c>
      <c r="H14" s="335">
        <v>1.2164</v>
      </c>
      <c r="I14" s="336"/>
      <c r="J14" s="331">
        <v>30000000</v>
      </c>
      <c r="K14" s="331">
        <v>40000000</v>
      </c>
    </row>
    <row r="15" spans="7:11" ht="21">
      <c r="G15" s="334">
        <v>40000000</v>
      </c>
      <c r="H15" s="335">
        <v>1.2161</v>
      </c>
      <c r="I15" s="336"/>
      <c r="J15" s="331">
        <v>40000000</v>
      </c>
      <c r="K15" s="331">
        <v>50000000</v>
      </c>
    </row>
    <row r="16" spans="7:11" ht="21">
      <c r="G16" s="334">
        <v>50000000</v>
      </c>
      <c r="H16" s="335">
        <v>1.2159</v>
      </c>
      <c r="I16" s="336"/>
      <c r="J16" s="331">
        <v>50000000</v>
      </c>
      <c r="K16" s="331">
        <v>60000000</v>
      </c>
    </row>
    <row r="17" spans="7:11" ht="21">
      <c r="G17" s="334">
        <v>60000000</v>
      </c>
      <c r="H17" s="335">
        <v>1.2061</v>
      </c>
      <c r="I17" s="336"/>
      <c r="J17" s="331">
        <v>60000000</v>
      </c>
      <c r="K17" s="331">
        <v>70000000</v>
      </c>
    </row>
    <row r="18" spans="7:11" ht="21">
      <c r="G18" s="334">
        <v>70000000</v>
      </c>
      <c r="H18" s="335">
        <v>1.205</v>
      </c>
      <c r="I18" s="336"/>
      <c r="J18" s="331">
        <v>70000000</v>
      </c>
      <c r="K18" s="331">
        <v>80000000</v>
      </c>
    </row>
    <row r="19" spans="7:11" ht="21">
      <c r="G19" s="334">
        <v>80000000</v>
      </c>
      <c r="H19" s="335">
        <v>1.205</v>
      </c>
      <c r="I19" s="336"/>
      <c r="J19" s="331">
        <v>80000000</v>
      </c>
      <c r="K19" s="331">
        <v>90000000</v>
      </c>
    </row>
    <row r="20" spans="7:11" ht="21">
      <c r="G20" s="334">
        <v>90000000</v>
      </c>
      <c r="H20" s="335">
        <v>1.2049</v>
      </c>
      <c r="I20" s="336"/>
      <c r="J20" s="331">
        <v>90000000</v>
      </c>
      <c r="K20" s="331">
        <v>100000000</v>
      </c>
    </row>
    <row r="21" spans="7:11" ht="21">
      <c r="G21" s="334">
        <v>100000000</v>
      </c>
      <c r="H21" s="335">
        <v>1.2049</v>
      </c>
      <c r="I21" s="336"/>
      <c r="J21" s="331">
        <v>100000000</v>
      </c>
      <c r="K21" s="331">
        <v>150000000</v>
      </c>
    </row>
    <row r="22" spans="7:11" ht="21">
      <c r="G22" s="334">
        <v>150000000</v>
      </c>
      <c r="H22" s="335">
        <v>1.2023</v>
      </c>
      <c r="I22" s="336"/>
      <c r="J22" s="331">
        <v>150000000</v>
      </c>
      <c r="K22" s="331">
        <v>200000000</v>
      </c>
    </row>
    <row r="23" spans="7:11" ht="21">
      <c r="G23" s="334">
        <v>200000000</v>
      </c>
      <c r="H23" s="335">
        <v>1.2023</v>
      </c>
      <c r="I23" s="336"/>
      <c r="J23" s="331">
        <v>200000000</v>
      </c>
      <c r="K23" s="331">
        <v>250000000</v>
      </c>
    </row>
    <row r="24" spans="7:11" ht="21">
      <c r="G24" s="334">
        <v>250000000</v>
      </c>
      <c r="H24" s="335">
        <v>1.2013</v>
      </c>
      <c r="I24" s="336"/>
      <c r="J24" s="331">
        <v>250000000</v>
      </c>
      <c r="K24" s="331">
        <v>300000000</v>
      </c>
    </row>
    <row r="25" spans="7:11" ht="21">
      <c r="G25" s="334">
        <v>300000000</v>
      </c>
      <c r="H25" s="335">
        <v>1.1951</v>
      </c>
      <c r="I25" s="336"/>
      <c r="J25" s="331">
        <v>300000000</v>
      </c>
      <c r="K25" s="331">
        <v>350000000</v>
      </c>
    </row>
    <row r="26" spans="7:11" ht="21">
      <c r="G26" s="334">
        <v>350000000</v>
      </c>
      <c r="H26" s="335">
        <v>1.1866</v>
      </c>
      <c r="I26" s="336"/>
      <c r="J26" s="331">
        <v>350000000</v>
      </c>
      <c r="K26" s="331">
        <v>400000000</v>
      </c>
    </row>
    <row r="27" spans="7:11" ht="21">
      <c r="G27" s="334">
        <v>400000000</v>
      </c>
      <c r="H27" s="335">
        <v>1.1858</v>
      </c>
      <c r="I27" s="336"/>
      <c r="J27" s="331">
        <v>400000000</v>
      </c>
      <c r="K27" s="331">
        <v>500000000</v>
      </c>
    </row>
    <row r="28" spans="7:11" ht="21">
      <c r="G28" s="334">
        <v>500000000</v>
      </c>
      <c r="H28" s="335">
        <v>1.1853</v>
      </c>
      <c r="I28" s="336"/>
      <c r="J28" s="331">
        <v>500000000</v>
      </c>
      <c r="K28" s="331">
        <v>500000000</v>
      </c>
    </row>
    <row r="29" spans="7:11" ht="21.75" thickBot="1">
      <c r="G29" s="340">
        <v>500000000</v>
      </c>
      <c r="H29" s="341">
        <v>1.1788</v>
      </c>
      <c r="I29" s="336"/>
      <c r="J29" s="331">
        <v>500000000</v>
      </c>
      <c r="K29" s="342"/>
    </row>
    <row r="30" ht="21">
      <c r="H30" s="3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SK.Civil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</cp:lastModifiedBy>
  <cp:lastPrinted>2018-11-14T06:15:55Z</cp:lastPrinted>
  <dcterms:created xsi:type="dcterms:W3CDTF">2012-02-29T01:43:10Z</dcterms:created>
  <dcterms:modified xsi:type="dcterms:W3CDTF">2018-11-14T08:14:25Z</dcterms:modified>
  <cp:category/>
  <cp:version/>
  <cp:contentType/>
  <cp:contentStatus/>
</cp:coreProperties>
</file>